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0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Titles" localSheetId="6">'4'!$1:$7</definedName>
  </definedNames>
  <calcPr fullCalcOnLoad="1"/>
</workbook>
</file>

<file path=xl/sharedStrings.xml><?xml version="1.0" encoding="utf-8"?>
<sst xmlns="http://schemas.openxmlformats.org/spreadsheetml/2006/main" count="530" uniqueCount="371">
  <si>
    <t>جدول رقم (1)</t>
  </si>
  <si>
    <t>(مليون ريال عماني)</t>
  </si>
  <si>
    <t>البيــــــان</t>
  </si>
  <si>
    <t xml:space="preserve">      ـ  القروض المتوقع استلامها</t>
  </si>
  <si>
    <t xml:space="preserve">      ـ  القروض المتوقع سدادها</t>
  </si>
  <si>
    <t>أولا :</t>
  </si>
  <si>
    <t>ثانيا :</t>
  </si>
  <si>
    <t>ثالثا :</t>
  </si>
  <si>
    <t xml:space="preserve">       اجمالـــي الايـــــــرادات </t>
  </si>
  <si>
    <t xml:space="preserve">        اجمالي الانفاق العــام  </t>
  </si>
  <si>
    <t>رابعا :</t>
  </si>
  <si>
    <t xml:space="preserve">        جملة وسائل التمويل </t>
  </si>
  <si>
    <t xml:space="preserve">5)   استردادات رأسمالية                  </t>
  </si>
  <si>
    <t xml:space="preserve">12) المصروفات الرأسمالية للوزارات المدنية       </t>
  </si>
  <si>
    <t xml:space="preserve">13) مصروفات إنتاج النفط </t>
  </si>
  <si>
    <t>10) فوائــــد علــى القروض</t>
  </si>
  <si>
    <t xml:space="preserve">9)  مصروفات إنتاج الغـــــاز </t>
  </si>
  <si>
    <t>8)  مصروفات إنتاج النفط</t>
  </si>
  <si>
    <t xml:space="preserve">7)  مصروفــــات الـــــوزارات المدنيـــــة                           </t>
  </si>
  <si>
    <t xml:space="preserve">4)   ايـرادات رأسماليــــة                      </t>
  </si>
  <si>
    <t xml:space="preserve">3)   ايرادات جاريـــــــــة                </t>
  </si>
  <si>
    <t xml:space="preserve">2)   ايرادات الغـــــــــــــاز </t>
  </si>
  <si>
    <t xml:space="preserve">11) المصروفـات الانمائيـة للـوزارات المدنيـة   </t>
  </si>
  <si>
    <t xml:space="preserve">14)  مصروفـات إنتـاج الغـاز </t>
  </si>
  <si>
    <t xml:space="preserve">       جملة المصروفات الجارية </t>
  </si>
  <si>
    <t xml:space="preserve">       جملة المصروفات الاستثمارية </t>
  </si>
  <si>
    <t xml:space="preserve">1)   صافي الإيرادات النفطية </t>
  </si>
  <si>
    <t xml:space="preserve">6)  مصروفات الدفـاع والامـن  </t>
  </si>
  <si>
    <t>15) دعم فوائد القروض التنموية والإسكانية</t>
  </si>
  <si>
    <t>16)  مساهمات في مؤسسات محلية واقليمية ودولية</t>
  </si>
  <si>
    <t>17)  دعم قطاع  الكهرباء</t>
  </si>
  <si>
    <t xml:space="preserve">      ـ  القروض المتوقع سـدادها</t>
  </si>
  <si>
    <t xml:space="preserve">18) صافي المعونات </t>
  </si>
  <si>
    <t>21)  تمويل من الإحتياطيات</t>
  </si>
  <si>
    <t>تقديرات الميزانية</t>
  </si>
  <si>
    <t>20)  صافي الاقتراض المحلي:</t>
  </si>
  <si>
    <t>19) صافي الاقتراض الخارجي :</t>
  </si>
  <si>
    <r>
      <t>المصروفات الجارية</t>
    </r>
    <r>
      <rPr>
        <b/>
        <sz val="16"/>
        <color indexed="61"/>
        <rFont val="AF_Najed"/>
        <family val="0"/>
      </rPr>
      <t xml:space="preserve"> :</t>
    </r>
  </si>
  <si>
    <r>
      <t>المصروفات الاستثمارية</t>
    </r>
    <r>
      <rPr>
        <b/>
        <sz val="16"/>
        <color indexed="61"/>
        <rFont val="AF_Najed"/>
        <family val="0"/>
      </rPr>
      <t xml:space="preserve"> :</t>
    </r>
  </si>
  <si>
    <t>جدول رقم (2)</t>
  </si>
  <si>
    <t>تقديرات الايرادات الجارية للوزارات المدنية والوحدات الحكومية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</si>
  <si>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</si>
  <si>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</si>
  <si>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</si>
  <si>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</si>
  <si>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</si>
  <si>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</si>
  <si>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</si>
  <si>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>مكتب نائب رئيس الوزراء لشئون مجلس الوزراء</t>
  </si>
  <si>
    <t>وزارة الشئون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</si>
  <si>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</si>
  <si>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</si>
  <si>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</si>
  <si>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</si>
  <si>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</si>
  <si>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</si>
  <si>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>وزارة الزراعــة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</si>
  <si>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</si>
  <si>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</si>
  <si>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</si>
  <si>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</si>
  <si>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</si>
  <si>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</si>
  <si>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</si>
  <si>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</si>
  <si>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</si>
  <si>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</si>
  <si>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</si>
  <si>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</si>
  <si>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</si>
  <si>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</si>
  <si>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الأمانة العامة للجنة العليا لتخطيط المدن</t>
  </si>
  <si>
    <t>جامعة السلطان قابوس والمستشفى التعليمي</t>
  </si>
  <si>
    <t>وزارة المالية (مخصصات الوزراء والوكلاء)</t>
  </si>
  <si>
    <t>موازنات الفائض والدعم</t>
  </si>
  <si>
    <t>وزارة الشؤون الرياضية</t>
  </si>
  <si>
    <t>وزارة التعليـم العالـي</t>
  </si>
  <si>
    <t>وزارة الاقتصاد الوطني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</si>
  <si>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</si>
  <si>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</si>
  <si>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</si>
  <si>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</si>
  <si>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</si>
  <si>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</si>
  <si>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</si>
  <si>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</si>
  <si>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وزارة الثروة السمكية</t>
  </si>
  <si>
    <t>الهيئة العامة للكهرباء والمياه</t>
  </si>
  <si>
    <t>وزارة الدفــــــاع</t>
  </si>
  <si>
    <t>شرطة عُمان السلطانية</t>
  </si>
  <si>
    <t>وزارة المالية  (تمويل مؤسسات اخرى)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</si>
  <si>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</si>
  <si>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</si>
  <si>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</si>
  <si>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</si>
  <si>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1)</t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</si>
  <si>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</si>
  <si>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</si>
  <si>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</si>
  <si>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</si>
  <si>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</si>
  <si>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</si>
  <si>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</si>
  <si>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</si>
  <si>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</si>
  <si>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</si>
  <si>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</si>
  <si>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</si>
  <si>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</si>
  <si>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</si>
  <si>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</si>
  <si>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جملة قطاع الامن والنظام العام</t>
  </si>
  <si>
    <t>4)</t>
  </si>
  <si>
    <t>وزارة الصحـــة</t>
  </si>
  <si>
    <t>وزارة التربية والتعليم</t>
  </si>
  <si>
    <t>وزارة التعليـم العالي</t>
  </si>
  <si>
    <t>من 17604 إلى 17621</t>
  </si>
  <si>
    <t>جملة قطاع التعليم</t>
  </si>
  <si>
    <t>تابع جدول رقم (2/ 1)</t>
  </si>
  <si>
    <t>5)</t>
  </si>
  <si>
    <t>جملة قطاع الصحة</t>
  </si>
  <si>
    <t>6)</t>
  </si>
  <si>
    <t>من 17601 إلى 17603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</si>
  <si>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</si>
  <si>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</si>
  <si>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</si>
  <si>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</si>
  <si>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>ــ  بلدية مسقط</t>
  </si>
  <si>
    <t>ــ  مكتب تطوير صحار</t>
  </si>
  <si>
    <t xml:space="preserve">وزارة الإسكان </t>
  </si>
  <si>
    <t>من 12101 إلى 12104</t>
  </si>
  <si>
    <t>وزارة البلديات الإقليمية وموارد المياه (قطاع البلديات الإقليمية)</t>
  </si>
  <si>
    <t>وزارة البلديات الإقليمية وموارد المياه (قطاع موارد المياه)</t>
  </si>
  <si>
    <t>من 12301 إلى 12306 و 12308</t>
  </si>
  <si>
    <t>مكتب وزير الدولة ومحافظ ظفار</t>
  </si>
  <si>
    <t>مكتب وزير الدولة ومحافظ ظفار (بلدية ظفار)</t>
  </si>
  <si>
    <t>جملة قطاع الاسكان</t>
  </si>
  <si>
    <t>8)</t>
  </si>
  <si>
    <t>وزارة الاعــــــــــلام</t>
  </si>
  <si>
    <t xml:space="preserve">وزارة الاوقاف والشئون الدينية 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</si>
  <si>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</si>
  <si>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</si>
  <si>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</si>
  <si>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</si>
  <si>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</si>
  <si>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وزارة الزراعـــــــــــــة</t>
  </si>
  <si>
    <t xml:space="preserve">جملة قطاع الزراعة وشئون الغابات والاسماك </t>
  </si>
  <si>
    <t>12)</t>
  </si>
  <si>
    <t>وزارة النقل والإتصالات       (قطاع النقل)</t>
  </si>
  <si>
    <t>وزارة النقل والإتصالات      (قطاع الإتصالات)</t>
  </si>
  <si>
    <t>هيئة تنظيم الإتصالات</t>
  </si>
  <si>
    <t>جملة قطاع النقل والإتصالات</t>
  </si>
  <si>
    <t>13)</t>
  </si>
  <si>
    <t>وزارة الاقتصاد الوطنــي</t>
  </si>
  <si>
    <t>جملة شئون اقتصادية اخرى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</si>
  <si>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</si>
  <si>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</si>
  <si>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</si>
  <si>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</si>
  <si>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</si>
  <si>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</si>
  <si>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</si>
  <si>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</si>
  <si>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</si>
  <si>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</si>
  <si>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</si>
  <si>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</si>
  <si>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والشئون الدينية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</si>
  <si>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</si>
  <si>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الزراعة وشئون الغابات والاسماك 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</si>
  <si>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</si>
  <si>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شئون اقتصادية اخرى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</si>
  <si>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</si>
  <si>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</si>
  <si>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</si>
  <si>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</si>
  <si>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</si>
  <si>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</si>
  <si>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</si>
  <si>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</si>
  <si>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ضريبة الدخل على الشركات والمؤسسات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</si>
  <si>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</si>
  <si>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</si>
  <si>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</si>
  <si>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</si>
  <si>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</si>
  <si>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</si>
  <si>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</si>
  <si>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</si>
  <si>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رسوم عبور المركبات للخارج من المنافذ البريه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</si>
  <si>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</si>
  <si>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</si>
  <si>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</si>
  <si>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</si>
  <si>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</si>
  <si>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</si>
  <si>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</si>
  <si>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</si>
  <si>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</si>
  <si>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</si>
  <si>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</si>
  <si>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</si>
  <si>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</si>
  <si>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</si>
  <si>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</si>
  <si>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</si>
  <si>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</si>
  <si>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الاســماك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</si>
  <si>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</si>
  <si>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</si>
  <si>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</si>
  <si>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</si>
  <si>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</si>
  <si>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</si>
  <si>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</si>
  <si>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</si>
  <si>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ايرادات رأسمالية :</t>
  </si>
  <si>
    <t>قطاع الخدمات العامة :</t>
  </si>
  <si>
    <t xml:space="preserve">وزارة المالية   </t>
  </si>
  <si>
    <t>ديوان البلاط السلطاني (مكتب تطوير صحار)</t>
  </si>
  <si>
    <t>اجمالي تقديرات الايرادات الرأسمالية</t>
  </si>
  <si>
    <t>وزارة المالية / تمويل مؤسسات اخرى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</si>
  <si>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</si>
  <si>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</si>
  <si>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</si>
  <si>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</si>
  <si>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</si>
  <si>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</si>
  <si>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</si>
  <si>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</si>
  <si>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</si>
  <si>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</si>
  <si>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</si>
  <si>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تقديرات المصروفات الجاريه والرأسماليه</t>
  </si>
  <si>
    <t xml:space="preserve">للوزارات المدنيه والوحدات الحكومية والهيئات العامة </t>
  </si>
  <si>
    <t>المصروفات</t>
  </si>
  <si>
    <t>جملة</t>
  </si>
  <si>
    <t>الجاريه</t>
  </si>
  <si>
    <t>الرأسماليه</t>
  </si>
  <si>
    <t xml:space="preserve">ديـــوان البـــلاط السلطانــــي </t>
  </si>
  <si>
    <t>شـــؤون البــلاط السلطانــــي</t>
  </si>
  <si>
    <t>الامانه العامه لمجلس الــوزراء</t>
  </si>
  <si>
    <t>مكتب الممثل الخاص لجلالة السلطان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</si>
  <si>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</si>
  <si>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</si>
  <si>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</si>
  <si>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</si>
  <si>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</si>
  <si>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</si>
  <si>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</si>
  <si>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>وزارة الزراعـــــــــة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</si>
  <si>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</si>
  <si>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</si>
  <si>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</si>
  <si>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</si>
  <si>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</si>
  <si>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</si>
  <si>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</si>
  <si>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</si>
  <si>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</si>
  <si>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مكتب وزير الدوله ومحافظ مسـقط</t>
  </si>
  <si>
    <t>مجلـــــــس المناقصـــــــــــات</t>
  </si>
  <si>
    <t>مكتب مستشارجلالة السلطان لشئون التخطيط  الاقتصادي</t>
  </si>
  <si>
    <t>مجلـــــــس الشـــــــــــــــورى</t>
  </si>
  <si>
    <t>وزارة الخدمـــــة المدنيــــــة</t>
  </si>
  <si>
    <t>الأمانة العامة للجنه العليا لتخطيط المدن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</si>
  <si>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</si>
  <si>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</si>
  <si>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</si>
  <si>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</si>
  <si>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 xml:space="preserve"> المساهمه في معاشات موظفى الحكومة العمانيين</t>
  </si>
  <si>
    <t>وزارة الاقتصــاد الوطنـــي</t>
  </si>
  <si>
    <t>موازنة معاشات ومكافآت ما بعد الخدمة</t>
  </si>
  <si>
    <t>مجلـــــــس الدولــــــــــــــــة</t>
  </si>
  <si>
    <t>جهاز الرقابة الماليه للدولة</t>
  </si>
  <si>
    <t>الإدعــــــــاء العـــــــــــــــــام</t>
  </si>
  <si>
    <t>مجلس البحث العلمي</t>
  </si>
  <si>
    <t>المجلس العماني للاختصاصات الطبية</t>
  </si>
  <si>
    <t>مجلـــس التعليم العالـــــــي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</si>
  <si>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</si>
  <si>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</si>
  <si>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</si>
  <si>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</si>
  <si>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</si>
  <si>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</si>
  <si>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</si>
  <si>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</si>
  <si>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</si>
  <si>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</si>
  <si>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</si>
  <si>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</si>
  <si>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</si>
  <si>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</si>
  <si>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وزارة المالية  (مخصصات الوزراء والوكلاء)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</si>
  <si>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</si>
  <si>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</si>
  <si>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</si>
  <si>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</si>
  <si>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وزارة الخارجية (المعهد الدبلوماسي)</t>
  </si>
  <si>
    <t>كلية عُمان للسياحة</t>
  </si>
  <si>
    <t>معهد الادارة العامــة</t>
  </si>
  <si>
    <t>وزارة التعليم العالــي</t>
  </si>
  <si>
    <t>مجلس التعليم العالي</t>
  </si>
  <si>
    <t>من 17604 الى 17621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</si>
  <si>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</si>
  <si>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</si>
  <si>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</si>
  <si>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</si>
  <si>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</si>
  <si>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مؤسسات اخرى</t>
  </si>
  <si>
    <t xml:space="preserve"> المساهمة في معاشات موظفي الحكومه العمانيين</t>
  </si>
  <si>
    <t>من 17601 الى  17603</t>
  </si>
  <si>
    <t>وزارة القوى العاملة             (قطاع العمل)</t>
  </si>
  <si>
    <t>قطاع الاسكان:</t>
  </si>
  <si>
    <t>ديوان البلاط السلطاني ويشمل:</t>
  </si>
  <si>
    <t>ـ  بلدية مسقط</t>
  </si>
  <si>
    <t>ـ  مكتب مستشار حفظ البيئة</t>
  </si>
  <si>
    <t>ـ  مكتب تطوير صحار</t>
  </si>
  <si>
    <t>ـ  مكتب مستشار جلالة السلطان للشؤون البيئية</t>
  </si>
  <si>
    <t>وزارة البلديات الاقليمية وموارد المياه وتشمل:</t>
  </si>
  <si>
    <t>من 12101 الى 12104</t>
  </si>
  <si>
    <t>ــ  قطاع البلديات الإقليمية</t>
  </si>
  <si>
    <t>ــ  قطاع موارد المياه</t>
  </si>
  <si>
    <t>من 12301 الى 12306 و12308</t>
  </si>
  <si>
    <t>قطاع الثقافة والشئون الدينية:</t>
  </si>
  <si>
    <t>ديوان البلاط السلطاني:</t>
  </si>
  <si>
    <t>(مكتب مستشار جلالة السلطان للشؤون الثقافية)</t>
  </si>
  <si>
    <t>وزارة الاعلام</t>
  </si>
  <si>
    <t>وزارة التربية والتعليم (المديرية العامة للكشافة)</t>
  </si>
  <si>
    <t>وزارة التراث والثقافة</t>
  </si>
  <si>
    <t>مؤسسة عمان للصحافة  والنشر والاعلان</t>
  </si>
  <si>
    <t>وزارة الزراعـــــــــــــــة</t>
  </si>
  <si>
    <t>وزارة النقل والإتصالات       (قطاع النقـــــــل)</t>
  </si>
  <si>
    <t>وزارة النقل والإتصالات       (قطاع الإتصالات)</t>
  </si>
  <si>
    <t>هيئة تقنية المعلومات</t>
  </si>
  <si>
    <t>مكتب مستشار جلالة السلطان لشئون التخطيط الاقتصادي</t>
  </si>
  <si>
    <t>الهيئة العامة للمخازن والاحتياطي الغذائي</t>
  </si>
  <si>
    <t>المركز العماني لترويج الاستثمار وتنمية الصادرات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</si>
  <si>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</si>
  <si>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ديوان البلاط السلطاني</t>
    </r>
    <r>
      <rPr>
        <u val="single"/>
        <sz val="16"/>
        <rFont val="AF_Najed"/>
        <family val="0"/>
      </rPr>
      <t xml:space="preserve"> </t>
    </r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</si>
  <si>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</si>
  <si>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r>
      <t xml:space="preserve">ديوان البلاط السلطاني    </t>
    </r>
    <r>
      <rPr>
        <sz val="13"/>
        <rFont val="AF_Najed"/>
        <family val="0"/>
      </rPr>
      <t>(محكمة القضاء الإداري)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</si>
  <si>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</si>
  <si>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 xml:space="preserve">وزارة الصحة </t>
    </r>
    <r>
      <rPr>
        <sz val="13"/>
        <rFont val="AF_Najed"/>
        <family val="0"/>
      </rPr>
      <t>(المعاهد الصحية والمديرية العامة للتعليم والتدريب)</t>
    </r>
  </si>
  <si>
    <r>
      <t xml:space="preserve">وزارة الاوقاف والشئون الدينية  </t>
    </r>
    <r>
      <rPr>
        <sz val="13"/>
        <rFont val="AF_Najed"/>
        <family val="0"/>
      </rPr>
      <t>(معهد العلوم الشرعية)</t>
    </r>
  </si>
  <si>
    <r>
      <t xml:space="preserve">الهيئة العامة للصناعات الحرفية </t>
    </r>
    <r>
      <rPr>
        <sz val="12"/>
        <rFont val="AF_Najed"/>
        <family val="0"/>
      </rPr>
      <t>(مراكز تدريب الصناعات الحرفية)</t>
    </r>
  </si>
  <si>
    <r>
      <t xml:space="preserve">وزارة القوى العاملة    </t>
    </r>
    <r>
      <rPr>
        <sz val="14"/>
        <rFont val="AF_Najed"/>
        <family val="0"/>
      </rPr>
      <t xml:space="preserve"> (</t>
    </r>
    <r>
      <rPr>
        <sz val="13"/>
        <rFont val="AF_Najed"/>
        <family val="0"/>
      </rPr>
      <t>قطاع  التعليم التقني والتدريب المهني</t>
    </r>
    <r>
      <rPr>
        <sz val="14"/>
        <rFont val="AF_Najed"/>
        <family val="0"/>
      </rPr>
      <t>)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</si>
  <si>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</si>
  <si>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الزراعة وشئون الغابات والاسماك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</si>
  <si>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</si>
  <si>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r>
      <t>شئون اقتصادية اخرى</t>
    </r>
    <r>
      <rPr>
        <b/>
        <sz val="18"/>
        <color indexed="12"/>
        <rFont val="AF_Najed"/>
        <family val="0"/>
      </rPr>
      <t>:</t>
    </r>
  </si>
  <si>
    <t>الميزانية العامة للدولة للسنة المالية 2011</t>
  </si>
  <si>
    <t xml:space="preserve"> للسنه الماليه 2011</t>
  </si>
  <si>
    <t xml:space="preserve"> للوزارات المدنية والوحدات الحكومية والهيئات العامة للسنة المالية 2011</t>
  </si>
  <si>
    <t>والهيئات العامة للسنة المالية 2011</t>
  </si>
  <si>
    <t>للوزارات المدنية والوحدات الحكومية والهيئات العامة للسنة المالية 2011</t>
  </si>
  <si>
    <t>للسنة المالية 2011 ( حسب البنود)</t>
  </si>
  <si>
    <t>حسب التخصصات الوظيفية للوزارات المدنية للسنة المالية 2011</t>
  </si>
  <si>
    <t>للسنة المالية 2011 (حسب البنود)</t>
  </si>
  <si>
    <t>إيرادات البريد</t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</si>
  <si>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 xml:space="preserve"> :</t>
    </r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</si>
  <si>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</si>
  <si>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r>
      <t xml:space="preserve"> </t>
    </r>
    <r>
      <rPr>
        <u val="single"/>
        <sz val="13"/>
        <color indexed="12"/>
        <rFont val="PT Bold Heading"/>
        <family val="0"/>
      </rPr>
      <t>وسائل التمويل</t>
    </r>
    <r>
      <rPr>
        <sz val="13"/>
        <color indexed="12"/>
        <rFont val="PT Bold Heading"/>
        <family val="0"/>
      </rPr>
      <t xml:space="preserve"> </t>
    </r>
  </si>
  <si>
    <r>
      <t>الإنفاق العام</t>
    </r>
    <r>
      <rPr>
        <sz val="13"/>
        <color indexed="12"/>
        <rFont val="PT Bold Heading"/>
        <family val="0"/>
      </rPr>
      <t xml:space="preserve"> :</t>
    </r>
  </si>
  <si>
    <r>
      <t>الايرادات</t>
    </r>
    <r>
      <rPr>
        <sz val="13"/>
        <color indexed="12"/>
        <rFont val="PT Bold Heading"/>
        <family val="0"/>
      </rPr>
      <t xml:space="preserve"> :</t>
    </r>
  </si>
  <si>
    <r>
      <t>العجـــــز</t>
    </r>
    <r>
      <rPr>
        <sz val="13"/>
        <color indexed="12"/>
        <rFont val="PT Bold Heading"/>
        <family val="0"/>
      </rPr>
      <t xml:space="preserve">   (أولا   -   ثانيا)</t>
    </r>
  </si>
  <si>
    <r>
      <t xml:space="preserve">المساهمات ونفقات أخرى </t>
    </r>
    <r>
      <rPr>
        <b/>
        <sz val="16"/>
        <color indexed="61"/>
        <rFont val="AF_Najed"/>
        <family val="0"/>
      </rPr>
      <t xml:space="preserve"> :</t>
    </r>
  </si>
  <si>
    <t xml:space="preserve">        جملة المساهمات ونفقات أخرى </t>
  </si>
  <si>
    <t>وزارة العـــــدل (المعهد العالي للقضاء)</t>
  </si>
  <si>
    <t>دار الأوبرا السلطانية</t>
  </si>
  <si>
    <t>(ألف ريال عماني)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</si>
</sst>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ع.&quot;\ #,##0_-;&quot;ر.ع.&quot;\ #,##0\-"/>
    <numFmt numFmtId="165" formatCode="&quot;ر.ع.&quot;\ #,##0_-;[Red]&quot;ر.ع.&quot;\ #,##0\-"/>
    <numFmt numFmtId="166" formatCode="&quot;ر.ع.&quot;\ #,##0.00_-;&quot;ر.ع.&quot;\ #,##0.00\-"/>
    <numFmt numFmtId="167" formatCode="&quot;ر.ع.&quot;\ #,##0.00_-;[Red]&quot;ر.ع.&quot;\ #,##0.00\-"/>
    <numFmt numFmtId="168" formatCode="_-&quot;ر.ع.&quot;\ * #,##0_-;_-&quot;ر.ع.&quot;\ * #,##0\-;_-&quot;ر.ع.&quot;\ * &quot;-&quot;_-;_-@_-"/>
    <numFmt numFmtId="169" formatCode="_-* #,##0_-;_-* #,##0\-;_-* &quot;-&quot;_-;_-@_-"/>
    <numFmt numFmtId="170" formatCode="_-&quot;ر.ع.&quot;\ * #,##0.00_-;_-&quot;ر.ع.&quot;\ * #,##0.00\-;_-&quot;ر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u val="single"/>
      <sz val="18"/>
      <color indexed="10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b/>
      <sz val="17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b/>
      <sz val="10"/>
      <name val="Arabic Transparent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6"/>
      <name val="AF_Najed"/>
      <family val="0"/>
    </font>
    <font>
      <sz val="13"/>
      <name val="AF_Najed"/>
      <family val="0"/>
    </font>
    <font>
      <u val="single"/>
      <sz val="16"/>
      <color indexed="61"/>
      <name val="PT Bold Heading"/>
      <family val="0"/>
    </font>
    <font>
      <u val="single"/>
      <sz val="14"/>
      <color indexed="61"/>
      <name val="PT Bold Heading"/>
      <family val="0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7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sz val="13"/>
      <color indexed="12"/>
      <name val="PT Bold Heading"/>
      <family val="0"/>
    </font>
    <font>
      <u val="single"/>
      <sz val="13"/>
      <color indexed="12"/>
      <name val="PT Bold Heading"/>
      <family val="0"/>
    </font>
    <font>
      <sz val="13"/>
      <color indexed="10"/>
      <name val="PT Bold Heading"/>
      <family val="0"/>
    </font>
    <font>
      <b/>
      <sz val="17"/>
      <color indexed="17"/>
      <name val="AF_Najed"/>
      <family val="0"/>
    </font>
    <font>
      <i/>
      <sz val="18"/>
      <color indexed="17"/>
      <name val="AF_Najed"/>
      <family val="0"/>
    </font>
    <font>
      <b/>
      <sz val="14"/>
      <name val="AF_Najed"/>
      <family val="0"/>
    </font>
    <font>
      <sz val="20"/>
      <name val="AF_Najed"/>
      <family val="0"/>
    </font>
    <font>
      <sz val="20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sz val="19"/>
      <color indexed="10"/>
      <name val="AF_Najed"/>
      <family val="0"/>
    </font>
    <font>
      <b/>
      <sz val="19"/>
      <color indexed="17"/>
      <name val="AF_Naje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4"/>
      </patternFill>
    </fill>
    <fill>
      <patternFill patternType="gray125">
        <fgColor indexed="49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horizontal="centerContinuous" vertical="center" readingOrder="2"/>
    </xf>
    <xf numFmtId="0" fontId="7" fillId="0" borderId="0" xfId="0" applyFont="1" applyFill="1" applyAlignment="1">
      <alignment horizontal="left" vertical="center" readingOrder="2"/>
    </xf>
    <xf numFmtId="0" fontId="4" fillId="0" borderId="10" xfId="0" applyFont="1" applyFill="1" applyBorder="1" applyAlignment="1">
      <alignment horizontal="right" vertical="center" readingOrder="2"/>
    </xf>
    <xf numFmtId="0" fontId="4" fillId="0" borderId="11" xfId="0" applyFont="1" applyFill="1" applyBorder="1" applyAlignment="1">
      <alignment horizontal="right" vertical="center" readingOrder="2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 vertical="center" readingOrder="2"/>
    </xf>
    <xf numFmtId="0" fontId="8" fillId="0" borderId="11" xfId="0" applyFont="1" applyFill="1" applyBorder="1" applyAlignment="1">
      <alignment horizontal="right" vertical="center" readingOrder="2"/>
    </xf>
    <xf numFmtId="0" fontId="4" fillId="0" borderId="12" xfId="0" applyFont="1" applyFill="1" applyBorder="1" applyAlignment="1">
      <alignment horizontal="right" vertical="center" readingOrder="2"/>
    </xf>
    <xf numFmtId="0" fontId="4" fillId="0" borderId="13" xfId="0" applyFont="1" applyFill="1" applyBorder="1" applyAlignment="1">
      <alignment vertical="center" readingOrder="2"/>
    </xf>
    <xf numFmtId="0" fontId="4" fillId="0" borderId="14" xfId="0" applyFont="1" applyFill="1" applyBorder="1" applyAlignment="1">
      <alignment vertical="center" readingOrder="2"/>
    </xf>
    <xf numFmtId="0" fontId="4" fillId="0" borderId="15" xfId="0" applyFont="1" applyFill="1" applyBorder="1" applyAlignment="1">
      <alignment vertical="center" readingOrder="2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1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readingOrder="2"/>
    </xf>
    <xf numFmtId="0" fontId="16" fillId="0" borderId="11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 readingOrder="2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readingOrder="2"/>
    </xf>
    <xf numFmtId="0" fontId="16" fillId="0" borderId="11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3" fontId="0" fillId="0" borderId="0" xfId="42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210" fontId="20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1" fontId="4" fillId="0" borderId="0" xfId="42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Continuous" vertical="center"/>
    </xf>
    <xf numFmtId="1" fontId="4" fillId="0" borderId="22" xfId="42" applyNumberFormat="1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1" fontId="4" fillId="0" borderId="0" xfId="42" applyNumberFormat="1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 readingOrder="2"/>
    </xf>
    <xf numFmtId="0" fontId="4" fillId="0" borderId="31" xfId="0" applyFont="1" applyFill="1" applyBorder="1" applyAlignment="1">
      <alignment horizontal="centerContinuous" vertical="center"/>
    </xf>
    <xf numFmtId="1" fontId="4" fillId="0" borderId="32" xfId="42" applyNumberFormat="1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" vertical="center"/>
    </xf>
    <xf numFmtId="209" fontId="4" fillId="0" borderId="0" xfId="0" applyNumberFormat="1" applyFont="1" applyFill="1" applyBorder="1" applyAlignment="1">
      <alignment horizontal="right" vertical="center" readingOrder="2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210" fontId="11" fillId="0" borderId="0" xfId="0" applyNumberFormat="1" applyFont="1" applyFill="1" applyAlignment="1">
      <alignment/>
    </xf>
    <xf numFmtId="210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readingOrder="2"/>
    </xf>
    <xf numFmtId="0" fontId="11" fillId="0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 vertical="center" readingOrder="2"/>
    </xf>
    <xf numFmtId="0" fontId="23" fillId="0" borderId="27" xfId="0" applyFont="1" applyFill="1" applyBorder="1" applyAlignment="1">
      <alignment horizontal="right" vertical="center" readingOrder="2"/>
    </xf>
    <xf numFmtId="0" fontId="11" fillId="0" borderId="2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 readingOrder="2"/>
    </xf>
    <xf numFmtId="1" fontId="11" fillId="0" borderId="16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11" fillId="0" borderId="0" xfId="0" applyFont="1" applyFill="1" applyAlignment="1">
      <alignment readingOrder="2"/>
    </xf>
    <xf numFmtId="0" fontId="11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readingOrder="2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right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readingOrder="2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 readingOrder="2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 readingOrder="2"/>
    </xf>
    <xf numFmtId="0" fontId="4" fillId="0" borderId="1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18" fontId="11" fillId="0" borderId="0" xfId="0" applyNumberFormat="1" applyFont="1" applyFill="1" applyAlignment="1">
      <alignment horizontal="right"/>
    </xf>
    <xf numFmtId="0" fontId="4" fillId="33" borderId="34" xfId="0" applyFont="1" applyFill="1" applyBorder="1" applyAlignment="1">
      <alignment horizontal="centerContinuous" vertical="center" readingOrder="2"/>
    </xf>
    <xf numFmtId="0" fontId="4" fillId="33" borderId="35" xfId="0" applyFont="1" applyFill="1" applyBorder="1" applyAlignment="1">
      <alignment horizontal="centerContinuous" vertical="center" readingOrder="2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Continuous" vertical="center"/>
    </xf>
    <xf numFmtId="43" fontId="4" fillId="33" borderId="41" xfId="42" applyFont="1" applyFill="1" applyBorder="1" applyAlignment="1">
      <alignment horizontal="centerContinuous" vertical="center"/>
    </xf>
    <xf numFmtId="0" fontId="4" fillId="33" borderId="42" xfId="0" applyFont="1" applyFill="1" applyBorder="1" applyAlignment="1">
      <alignment horizontal="centerContinuous" vertical="center"/>
    </xf>
    <xf numFmtId="0" fontId="4" fillId="33" borderId="42" xfId="0" applyFont="1" applyFill="1" applyBorder="1" applyAlignment="1">
      <alignment horizontal="center" vertical="center"/>
    </xf>
    <xf numFmtId="21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Continuous" vertical="center"/>
    </xf>
    <xf numFmtId="1" fontId="4" fillId="33" borderId="43" xfId="42" applyNumberFormat="1" applyFont="1" applyFill="1" applyBorder="1" applyAlignment="1">
      <alignment horizontal="centerContinuous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210" fontId="4" fillId="33" borderId="39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Continuous" vertical="center" wrapText="1"/>
    </xf>
    <xf numFmtId="0" fontId="11" fillId="33" borderId="46" xfId="0" applyFont="1" applyFill="1" applyBorder="1" applyAlignment="1">
      <alignment horizontal="centerContinuous" vertical="center" wrapText="1"/>
    </xf>
    <xf numFmtId="0" fontId="26" fillId="33" borderId="47" xfId="0" applyFont="1" applyFill="1" applyBorder="1" applyAlignment="1">
      <alignment horizontal="centerContinuous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Continuous" vertical="center"/>
    </xf>
    <xf numFmtId="0" fontId="4" fillId="33" borderId="52" xfId="0" applyFont="1" applyFill="1" applyBorder="1" applyAlignment="1">
      <alignment horizontal="centerContinuous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35" fillId="33" borderId="53" xfId="0" applyFont="1" applyFill="1" applyBorder="1" applyAlignment="1">
      <alignment vertical="center" readingOrder="2"/>
    </xf>
    <xf numFmtId="0" fontId="35" fillId="33" borderId="54" xfId="0" applyFont="1" applyFill="1" applyBorder="1" applyAlignment="1">
      <alignment horizontal="right" vertical="center" readingOrder="2"/>
    </xf>
    <xf numFmtId="0" fontId="36" fillId="33" borderId="34" xfId="0" applyFont="1" applyFill="1" applyBorder="1" applyAlignment="1">
      <alignment horizontal="right" vertical="center"/>
    </xf>
    <xf numFmtId="0" fontId="36" fillId="33" borderId="55" xfId="0" applyFont="1" applyFill="1" applyBorder="1" applyAlignment="1">
      <alignment horizontal="right" vertical="center"/>
    </xf>
    <xf numFmtId="0" fontId="36" fillId="33" borderId="54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/>
    </xf>
    <xf numFmtId="0" fontId="36" fillId="33" borderId="55" xfId="0" applyFont="1" applyFill="1" applyBorder="1" applyAlignment="1">
      <alignment horizontal="right"/>
    </xf>
    <xf numFmtId="0" fontId="36" fillId="33" borderId="54" xfId="0" applyFont="1" applyFill="1" applyBorder="1" applyAlignment="1">
      <alignment horizontal="center"/>
    </xf>
    <xf numFmtId="0" fontId="38" fillId="33" borderId="34" xfId="0" applyFont="1" applyFill="1" applyBorder="1" applyAlignment="1">
      <alignment horizontal="center"/>
    </xf>
    <xf numFmtId="0" fontId="38" fillId="33" borderId="55" xfId="0" applyFont="1" applyFill="1" applyBorder="1" applyAlignment="1">
      <alignment horizontal="right"/>
    </xf>
    <xf numFmtId="0" fontId="38" fillId="33" borderId="54" xfId="0" applyFont="1" applyFill="1" applyBorder="1" applyAlignment="1">
      <alignment horizontal="center"/>
    </xf>
    <xf numFmtId="0" fontId="39" fillId="33" borderId="34" xfId="0" applyFont="1" applyFill="1" applyBorder="1" applyAlignment="1">
      <alignment horizontal="centerContinuous" vertical="center"/>
    </xf>
    <xf numFmtId="1" fontId="39" fillId="33" borderId="54" xfId="42" applyNumberFormat="1" applyFont="1" applyFill="1" applyBorder="1" applyAlignment="1">
      <alignment horizontal="centerContinuous" vertical="center"/>
    </xf>
    <xf numFmtId="0" fontId="39" fillId="33" borderId="54" xfId="0" applyFont="1" applyFill="1" applyBorder="1" applyAlignment="1">
      <alignment horizontal="center" vertical="center"/>
    </xf>
    <xf numFmtId="0" fontId="39" fillId="33" borderId="56" xfId="0" applyFont="1" applyFill="1" applyBorder="1" applyAlignment="1">
      <alignment horizontal="centerContinuous" vertical="center"/>
    </xf>
    <xf numFmtId="0" fontId="35" fillId="33" borderId="57" xfId="0" applyFont="1" applyFill="1" applyBorder="1" applyAlignment="1">
      <alignment horizontal="centerContinuous" vertical="center"/>
    </xf>
    <xf numFmtId="1" fontId="35" fillId="33" borderId="58" xfId="42" applyNumberFormat="1" applyFont="1" applyFill="1" applyBorder="1" applyAlignment="1">
      <alignment horizontal="centerContinuous" vertical="center"/>
    </xf>
    <xf numFmtId="0" fontId="35" fillId="33" borderId="58" xfId="0" applyFont="1" applyFill="1" applyBorder="1" applyAlignment="1">
      <alignment horizontal="center" vertical="center"/>
    </xf>
    <xf numFmtId="0" fontId="35" fillId="33" borderId="59" xfId="0" applyFont="1" applyFill="1" applyBorder="1" applyAlignment="1">
      <alignment horizontal="centerContinuous" vertical="center"/>
    </xf>
    <xf numFmtId="0" fontId="35" fillId="33" borderId="34" xfId="0" applyFont="1" applyFill="1" applyBorder="1" applyAlignment="1">
      <alignment horizontal="centerContinuous" vertical="center"/>
    </xf>
    <xf numFmtId="1" fontId="35" fillId="33" borderId="55" xfId="42" applyNumberFormat="1" applyFont="1" applyFill="1" applyBorder="1" applyAlignment="1">
      <alignment horizontal="centerContinuous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6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vertical="center"/>
    </xf>
    <xf numFmtId="0" fontId="40" fillId="0" borderId="29" xfId="0" applyFont="1" applyFill="1" applyBorder="1" applyAlignment="1">
      <alignment horizontal="right" vertical="center"/>
    </xf>
    <xf numFmtId="0" fontId="40" fillId="0" borderId="61" xfId="0" applyFont="1" applyFill="1" applyBorder="1" applyAlignment="1">
      <alignment horizontal="right" vertical="center"/>
    </xf>
    <xf numFmtId="0" fontId="37" fillId="33" borderId="57" xfId="0" applyFont="1" applyFill="1" applyBorder="1" applyAlignment="1">
      <alignment horizontal="centerContinuous" vertical="center"/>
    </xf>
    <xf numFmtId="0" fontId="37" fillId="33" borderId="62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Continuous" vertical="center"/>
    </xf>
    <xf numFmtId="0" fontId="37" fillId="33" borderId="6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Continuous" vertical="center"/>
    </xf>
    <xf numFmtId="0" fontId="37" fillId="33" borderId="56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vertical="center" readingOrder="2"/>
    </xf>
    <xf numFmtId="0" fontId="42" fillId="0" borderId="11" xfId="0" applyFont="1" applyFill="1" applyBorder="1" applyAlignment="1">
      <alignment horizontal="right" vertical="center" readingOrder="2"/>
    </xf>
    <xf numFmtId="0" fontId="42" fillId="0" borderId="14" xfId="0" applyFont="1" applyFill="1" applyBorder="1" applyAlignment="1">
      <alignment vertical="center" readingOrder="2"/>
    </xf>
    <xf numFmtId="0" fontId="43" fillId="0" borderId="11" xfId="0" applyFont="1" applyFill="1" applyBorder="1" applyAlignment="1">
      <alignment horizontal="right" vertical="center" readingOrder="2"/>
    </xf>
    <xf numFmtId="0" fontId="44" fillId="0" borderId="65" xfId="0" applyFont="1" applyFill="1" applyBorder="1" applyAlignment="1">
      <alignment vertical="center" readingOrder="2"/>
    </xf>
    <xf numFmtId="210" fontId="45" fillId="33" borderId="34" xfId="0" applyNumberFormat="1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35" fillId="33" borderId="54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vertical="center"/>
    </xf>
    <xf numFmtId="0" fontId="37" fillId="33" borderId="54" xfId="0" applyFont="1" applyFill="1" applyBorder="1" applyAlignment="1">
      <alignment vertical="center"/>
    </xf>
    <xf numFmtId="0" fontId="46" fillId="33" borderId="56" xfId="0" applyFont="1" applyFill="1" applyBorder="1" applyAlignment="1">
      <alignment horizontal="center" vertical="center"/>
    </xf>
    <xf numFmtId="0" fontId="46" fillId="33" borderId="56" xfId="0" applyFont="1" applyFill="1" applyBorder="1" applyAlignment="1">
      <alignment horizontal="centerContinuous" vertical="center"/>
    </xf>
    <xf numFmtId="0" fontId="37" fillId="33" borderId="35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right" vertical="center"/>
    </xf>
    <xf numFmtId="0" fontId="35" fillId="33" borderId="55" xfId="0" applyFont="1" applyFill="1" applyBorder="1" applyAlignment="1">
      <alignment horizontal="right" vertical="center"/>
    </xf>
    <xf numFmtId="0" fontId="35" fillId="33" borderId="55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right" vertical="center"/>
    </xf>
    <xf numFmtId="0" fontId="39" fillId="33" borderId="55" xfId="0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 indent="1"/>
    </xf>
    <xf numFmtId="0" fontId="11" fillId="0" borderId="28" xfId="0" applyFont="1" applyFill="1" applyBorder="1" applyAlignment="1">
      <alignment horizontal="right" vertical="center" indent="1"/>
    </xf>
    <xf numFmtId="0" fontId="11" fillId="0" borderId="28" xfId="0" applyFont="1" applyFill="1" applyBorder="1" applyAlignment="1">
      <alignment horizontal="right" vertical="center" indent="1" shrinkToFi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 indent="1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right" vertical="center" inden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 indent="1"/>
    </xf>
    <xf numFmtId="1" fontId="11" fillId="0" borderId="18" xfId="0" applyNumberFormat="1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Continuous" vertical="center"/>
    </xf>
    <xf numFmtId="0" fontId="37" fillId="34" borderId="54" xfId="0" applyFont="1" applyFill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198" fontId="50" fillId="0" borderId="27" xfId="0" applyNumberFormat="1" applyFont="1" applyFill="1" applyBorder="1" applyAlignment="1">
      <alignment horizontal="right" vertical="center" indent="2" readingOrder="2"/>
    </xf>
    <xf numFmtId="198" fontId="50" fillId="0" borderId="33" xfId="0" applyNumberFormat="1" applyFont="1" applyFill="1" applyBorder="1" applyAlignment="1">
      <alignment horizontal="right" vertical="center" indent="2" readingOrder="2"/>
    </xf>
    <xf numFmtId="0" fontId="50" fillId="0" borderId="19" xfId="0" applyNumberFormat="1" applyFont="1" applyFill="1" applyBorder="1" applyAlignment="1">
      <alignment horizontal="right" vertical="center" indent="1" readingOrder="2"/>
    </xf>
    <xf numFmtId="0" fontId="50" fillId="0" borderId="70" xfId="0" applyNumberFormat="1" applyFont="1" applyFill="1" applyBorder="1" applyAlignment="1">
      <alignment horizontal="right" vertical="center" indent="2" readingOrder="2"/>
    </xf>
    <xf numFmtId="0" fontId="50" fillId="0" borderId="27" xfId="0" applyNumberFormat="1" applyFont="1" applyFill="1" applyBorder="1" applyAlignment="1">
      <alignment horizontal="right" vertical="center" indent="1" readingOrder="2"/>
    </xf>
    <xf numFmtId="0" fontId="50" fillId="0" borderId="33" xfId="0" applyNumberFormat="1" applyFont="1" applyFill="1" applyBorder="1" applyAlignment="1">
      <alignment horizontal="right" vertical="center" indent="2" readingOrder="2"/>
    </xf>
    <xf numFmtId="0" fontId="51" fillId="33" borderId="56" xfId="0" applyNumberFormat="1" applyFont="1" applyFill="1" applyBorder="1" applyAlignment="1">
      <alignment horizontal="right" vertical="center" indent="2" readingOrder="2"/>
    </xf>
    <xf numFmtId="0" fontId="51" fillId="33" borderId="71" xfId="0" applyNumberFormat="1" applyFont="1" applyFill="1" applyBorder="1" applyAlignment="1">
      <alignment horizontal="right" vertical="center" indent="1" readingOrder="2"/>
    </xf>
    <xf numFmtId="0" fontId="50" fillId="0" borderId="33" xfId="0" applyNumberFormat="1" applyFont="1" applyFill="1" applyBorder="1" applyAlignment="1">
      <alignment horizontal="right" vertical="center" indent="1" readingOrder="2"/>
    </xf>
    <xf numFmtId="0" fontId="50" fillId="0" borderId="70" xfId="0" applyNumberFormat="1" applyFont="1" applyFill="1" applyBorder="1" applyAlignment="1">
      <alignment horizontal="right" vertical="center" indent="1" readingOrder="2"/>
    </xf>
    <xf numFmtId="0" fontId="50" fillId="0" borderId="72" xfId="0" applyNumberFormat="1" applyFont="1" applyFill="1" applyBorder="1" applyAlignment="1">
      <alignment horizontal="right" vertical="center" indent="1" readingOrder="2"/>
    </xf>
    <xf numFmtId="0" fontId="50" fillId="0" borderId="73" xfId="0" applyNumberFormat="1" applyFont="1" applyFill="1" applyBorder="1" applyAlignment="1">
      <alignment horizontal="right" vertical="center" indent="1" readingOrder="2"/>
    </xf>
    <xf numFmtId="0" fontId="51" fillId="33" borderId="56" xfId="0" applyNumberFormat="1" applyFont="1" applyFill="1" applyBorder="1" applyAlignment="1">
      <alignment horizontal="right" vertical="center" indent="1" readingOrder="2"/>
    </xf>
    <xf numFmtId="0" fontId="50" fillId="0" borderId="74" xfId="0" applyNumberFormat="1" applyFont="1" applyFill="1" applyBorder="1" applyAlignment="1">
      <alignment horizontal="right" vertical="center" indent="1" readingOrder="2"/>
    </xf>
    <xf numFmtId="207" fontId="52" fillId="0" borderId="75" xfId="0" applyNumberFormat="1" applyFont="1" applyFill="1" applyBorder="1" applyAlignment="1">
      <alignment horizontal="right" vertical="center" indent="1" readingOrder="2"/>
    </xf>
    <xf numFmtId="207" fontId="50" fillId="0" borderId="19" xfId="0" applyNumberFormat="1" applyFont="1" applyFill="1" applyBorder="1" applyAlignment="1">
      <alignment horizontal="right" vertical="center" readingOrder="2"/>
    </xf>
    <xf numFmtId="207" fontId="50" fillId="0" borderId="19" xfId="0" applyNumberFormat="1" applyFont="1" applyFill="1" applyBorder="1" applyAlignment="1">
      <alignment horizontal="right" vertical="center" indent="1" readingOrder="2"/>
    </xf>
    <xf numFmtId="207" fontId="52" fillId="0" borderId="74" xfId="0" applyNumberFormat="1" applyFont="1" applyFill="1" applyBorder="1" applyAlignment="1">
      <alignment horizontal="right" vertical="center" indent="1" readingOrder="2"/>
    </xf>
    <xf numFmtId="207" fontId="50" fillId="0" borderId="70" xfId="0" applyNumberFormat="1" applyFont="1" applyFill="1" applyBorder="1" applyAlignment="1">
      <alignment horizontal="right" vertical="center" indent="1" readingOrder="2"/>
    </xf>
    <xf numFmtId="207" fontId="50" fillId="0" borderId="72" xfId="0" applyNumberFormat="1" applyFont="1" applyFill="1" applyBorder="1" applyAlignment="1">
      <alignment horizontal="right" vertical="center" indent="1" readingOrder="2"/>
    </xf>
    <xf numFmtId="207" fontId="51" fillId="33" borderId="71" xfId="0" applyNumberFormat="1" applyFont="1" applyFill="1" applyBorder="1" applyAlignment="1">
      <alignment horizontal="right" vertical="center" indent="1" readingOrder="2"/>
    </xf>
    <xf numFmtId="214" fontId="50" fillId="0" borderId="33" xfId="0" applyNumberFormat="1" applyFont="1" applyBorder="1" applyAlignment="1">
      <alignment horizontal="right" vertical="center" indent="1"/>
    </xf>
    <xf numFmtId="214" fontId="50" fillId="0" borderId="70" xfId="0" applyNumberFormat="1" applyFont="1" applyBorder="1" applyAlignment="1">
      <alignment horizontal="right" vertical="center" indent="1"/>
    </xf>
    <xf numFmtId="197" fontId="53" fillId="33" borderId="71" xfId="0" applyNumberFormat="1" applyFont="1" applyFill="1" applyBorder="1" applyAlignment="1">
      <alignment horizontal="right" vertical="center"/>
    </xf>
    <xf numFmtId="198" fontId="50" fillId="0" borderId="33" xfId="0" applyNumberFormat="1" applyFont="1" applyFill="1" applyBorder="1" applyAlignment="1">
      <alignment horizontal="right" vertical="center"/>
    </xf>
    <xf numFmtId="198" fontId="50" fillId="0" borderId="70" xfId="0" applyNumberFormat="1" applyFont="1" applyFill="1" applyBorder="1" applyAlignment="1">
      <alignment horizontal="right" vertical="center"/>
    </xf>
    <xf numFmtId="198" fontId="50" fillId="0" borderId="73" xfId="0" applyNumberFormat="1" applyFont="1" applyFill="1" applyBorder="1" applyAlignment="1">
      <alignment horizontal="right" vertical="center"/>
    </xf>
    <xf numFmtId="198" fontId="51" fillId="33" borderId="71" xfId="0" applyNumberFormat="1" applyFont="1" applyFill="1" applyBorder="1" applyAlignment="1">
      <alignment horizontal="right" vertical="center"/>
    </xf>
    <xf numFmtId="198" fontId="50" fillId="0" borderId="76" xfId="0" applyNumberFormat="1" applyFont="1" applyFill="1" applyBorder="1" applyAlignment="1">
      <alignment horizontal="right" vertical="center"/>
    </xf>
    <xf numFmtId="198" fontId="50" fillId="0" borderId="33" xfId="0" applyNumberFormat="1" applyFont="1" applyFill="1" applyBorder="1" applyAlignment="1">
      <alignment horizontal="right"/>
    </xf>
    <xf numFmtId="198" fontId="50" fillId="0" borderId="70" xfId="0" applyNumberFormat="1" applyFont="1" applyFill="1" applyBorder="1" applyAlignment="1">
      <alignment horizontal="right"/>
    </xf>
    <xf numFmtId="198" fontId="51" fillId="33" borderId="71" xfId="0" applyNumberFormat="1" applyFont="1" applyFill="1" applyBorder="1" applyAlignment="1">
      <alignment horizontal="right"/>
    </xf>
    <xf numFmtId="198" fontId="50" fillId="0" borderId="73" xfId="0" applyNumberFormat="1" applyFont="1" applyFill="1" applyBorder="1" applyAlignment="1">
      <alignment horizontal="right"/>
    </xf>
    <xf numFmtId="218" fontId="53" fillId="33" borderId="71" xfId="0" applyNumberFormat="1" applyFont="1" applyFill="1" applyBorder="1" applyAlignment="1">
      <alignment horizontal="right"/>
    </xf>
    <xf numFmtId="198" fontId="50" fillId="0" borderId="33" xfId="0" applyNumberFormat="1" applyFont="1" applyFill="1" applyBorder="1" applyAlignment="1">
      <alignment vertical="center"/>
    </xf>
    <xf numFmtId="214" fontId="50" fillId="0" borderId="70" xfId="0" applyNumberFormat="1" applyFont="1" applyBorder="1" applyAlignment="1">
      <alignment horizontal="right" vertical="center"/>
    </xf>
    <xf numFmtId="214" fontId="50" fillId="0" borderId="73" xfId="0" applyNumberFormat="1" applyFont="1" applyBorder="1" applyAlignment="1">
      <alignment horizontal="right" vertical="center"/>
    </xf>
    <xf numFmtId="198" fontId="51" fillId="33" borderId="71" xfId="0" applyNumberFormat="1" applyFont="1" applyFill="1" applyBorder="1" applyAlignment="1">
      <alignment vertical="center"/>
    </xf>
    <xf numFmtId="214" fontId="50" fillId="0" borderId="76" xfId="0" applyNumberFormat="1" applyFont="1" applyBorder="1" applyAlignment="1">
      <alignment horizontal="right" vertical="center"/>
    </xf>
    <xf numFmtId="198" fontId="51" fillId="33" borderId="77" xfId="0" applyNumberFormat="1" applyFont="1" applyFill="1" applyBorder="1" applyAlignment="1">
      <alignment vertical="center"/>
    </xf>
    <xf numFmtId="197" fontId="50" fillId="0" borderId="78" xfId="0" applyNumberFormat="1" applyFont="1" applyBorder="1" applyAlignment="1">
      <alignment vertical="center"/>
    </xf>
    <xf numFmtId="198" fontId="53" fillId="33" borderId="71" xfId="0" applyNumberFormat="1" applyFont="1" applyFill="1" applyBorder="1" applyAlignment="1">
      <alignment vertical="center"/>
    </xf>
    <xf numFmtId="216" fontId="50" fillId="0" borderId="33" xfId="0" applyNumberFormat="1" applyFont="1" applyFill="1" applyBorder="1" applyAlignment="1">
      <alignment horizontal="right" vertical="center"/>
    </xf>
    <xf numFmtId="216" fontId="51" fillId="33" borderId="77" xfId="0" applyNumberFormat="1" applyFont="1" applyFill="1" applyBorder="1" applyAlignment="1">
      <alignment horizontal="right" vertical="center"/>
    </xf>
    <xf numFmtId="216" fontId="51" fillId="33" borderId="79" xfId="0" applyNumberFormat="1" applyFont="1" applyFill="1" applyBorder="1" applyAlignment="1">
      <alignment horizontal="right" vertical="center"/>
    </xf>
    <xf numFmtId="216" fontId="51" fillId="33" borderId="71" xfId="0" applyNumberFormat="1" applyFont="1" applyFill="1" applyBorder="1" applyAlignment="1">
      <alignment horizontal="right" vertical="center"/>
    </xf>
    <xf numFmtId="216" fontId="50" fillId="0" borderId="33" xfId="0" applyNumberFormat="1" applyFont="1" applyFill="1" applyBorder="1" applyAlignment="1">
      <alignment horizontal="center" vertical="center" wrapText="1"/>
    </xf>
    <xf numFmtId="197" fontId="50" fillId="0" borderId="33" xfId="0" applyNumberFormat="1" applyFont="1" applyFill="1" applyBorder="1" applyAlignment="1">
      <alignment horizontal="right" vertical="center"/>
    </xf>
    <xf numFmtId="197" fontId="51" fillId="33" borderId="71" xfId="0" applyNumberFormat="1" applyFont="1" applyFill="1" applyBorder="1" applyAlignment="1">
      <alignment horizontal="right" vertical="center"/>
    </xf>
    <xf numFmtId="197" fontId="50" fillId="0" borderId="33" xfId="0" applyNumberFormat="1" applyFont="1" applyFill="1" applyBorder="1" applyAlignment="1">
      <alignment horizontal="center" vertical="center" wrapText="1"/>
    </xf>
    <xf numFmtId="197" fontId="50" fillId="0" borderId="33" xfId="0" applyNumberFormat="1" applyFont="1" applyFill="1" applyBorder="1" applyAlignment="1">
      <alignment horizontal="right" vertical="center" wrapText="1" indent="1"/>
    </xf>
    <xf numFmtId="219" fontId="48" fillId="0" borderId="80" xfId="0" applyNumberFormat="1" applyFont="1" applyFill="1" applyBorder="1" applyAlignment="1">
      <alignment horizontal="right" vertical="center" indent="1"/>
    </xf>
    <xf numFmtId="219" fontId="48" fillId="0" borderId="81" xfId="0" applyNumberFormat="1" applyFont="1" applyFill="1" applyBorder="1" applyAlignment="1">
      <alignment horizontal="right" vertical="center" indent="1"/>
    </xf>
    <xf numFmtId="219" fontId="48" fillId="0" borderId="19" xfId="0" applyNumberFormat="1" applyFont="1" applyFill="1" applyBorder="1" applyAlignment="1">
      <alignment horizontal="right" vertical="center" indent="1"/>
    </xf>
    <xf numFmtId="219" fontId="48" fillId="0" borderId="70" xfId="0" applyNumberFormat="1" applyFont="1" applyFill="1" applyBorder="1" applyAlignment="1">
      <alignment horizontal="right" vertical="center" indent="1"/>
    </xf>
    <xf numFmtId="219" fontId="48" fillId="0" borderId="72" xfId="0" applyNumberFormat="1" applyFont="1" applyFill="1" applyBorder="1" applyAlignment="1">
      <alignment horizontal="right" vertical="center" indent="1"/>
    </xf>
    <xf numFmtId="219" fontId="48" fillId="0" borderId="73" xfId="0" applyNumberFormat="1" applyFont="1" applyFill="1" applyBorder="1" applyAlignment="1">
      <alignment horizontal="right" vertical="center" indent="1"/>
    </xf>
    <xf numFmtId="219" fontId="48" fillId="0" borderId="82" xfId="0" applyNumberFormat="1" applyFont="1" applyFill="1" applyBorder="1" applyAlignment="1">
      <alignment horizontal="right" vertical="center" indent="1"/>
    </xf>
    <xf numFmtId="219" fontId="48" fillId="0" borderId="83" xfId="0" applyNumberFormat="1" applyFont="1" applyFill="1" applyBorder="1" applyAlignment="1">
      <alignment horizontal="right" vertical="center" indent="1"/>
    </xf>
    <xf numFmtId="219" fontId="48" fillId="0" borderId="30" xfId="0" applyNumberFormat="1" applyFont="1" applyFill="1" applyBorder="1" applyAlignment="1">
      <alignment horizontal="right" vertical="center" indent="1"/>
    </xf>
    <xf numFmtId="219" fontId="48" fillId="0" borderId="76" xfId="0" applyNumberFormat="1" applyFont="1" applyFill="1" applyBorder="1" applyAlignment="1">
      <alignment horizontal="right" vertical="center" indent="1"/>
    </xf>
    <xf numFmtId="219" fontId="49" fillId="34" borderId="56" xfId="0" applyNumberFormat="1" applyFont="1" applyFill="1" applyBorder="1" applyAlignment="1">
      <alignment horizontal="right" vertical="center" indent="1"/>
    </xf>
    <xf numFmtId="219" fontId="49" fillId="34" borderId="71" xfId="0" applyNumberFormat="1" applyFont="1" applyFill="1" applyBorder="1" applyAlignment="1">
      <alignment horizontal="right" vertical="center" indent="1"/>
    </xf>
    <xf numFmtId="198" fontId="50" fillId="0" borderId="27" xfId="0" applyNumberFormat="1" applyFont="1" applyFill="1" applyBorder="1" applyAlignment="1">
      <alignment horizontal="right" vertical="center"/>
    </xf>
    <xf numFmtId="198" fontId="50" fillId="0" borderId="0" xfId="0" applyNumberFormat="1" applyFont="1" applyFill="1" applyBorder="1" applyAlignment="1">
      <alignment vertical="center"/>
    </xf>
    <xf numFmtId="198" fontId="50" fillId="0" borderId="76" xfId="0" applyNumberFormat="1" applyFont="1" applyFill="1" applyBorder="1" applyAlignment="1">
      <alignment vertical="center"/>
    </xf>
    <xf numFmtId="198" fontId="50" fillId="0" borderId="30" xfId="0" applyNumberFormat="1" applyFont="1" applyFill="1" applyBorder="1" applyAlignment="1">
      <alignment vertical="center"/>
    </xf>
    <xf numFmtId="199" fontId="50" fillId="0" borderId="3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98" fontId="51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 indent="2"/>
    </xf>
    <xf numFmtId="199" fontId="50" fillId="0" borderId="82" xfId="0" applyNumberFormat="1" applyFont="1" applyFill="1" applyBorder="1" applyAlignment="1">
      <alignment horizontal="right"/>
    </xf>
    <xf numFmtId="218" fontId="53" fillId="33" borderId="56" xfId="0" applyNumberFormat="1" applyFont="1" applyFill="1" applyBorder="1" applyAlignment="1">
      <alignment horizontal="right" vertical="center"/>
    </xf>
    <xf numFmtId="218" fontId="53" fillId="33" borderId="71" xfId="0" applyNumberFormat="1" applyFont="1" applyFill="1" applyBorder="1" applyAlignment="1">
      <alignment horizontal="right" vertical="center"/>
    </xf>
    <xf numFmtId="218" fontId="50" fillId="0" borderId="19" xfId="0" applyNumberFormat="1" applyFont="1" applyFill="1" applyBorder="1" applyAlignment="1">
      <alignment vertical="center"/>
    </xf>
    <xf numFmtId="218" fontId="50" fillId="0" borderId="70" xfId="0" applyNumberFormat="1" applyFont="1" applyFill="1" applyBorder="1" applyAlignment="1">
      <alignment vertical="center"/>
    </xf>
    <xf numFmtId="218" fontId="50" fillId="0" borderId="30" xfId="0" applyNumberFormat="1" applyFont="1" applyFill="1" applyBorder="1" applyAlignment="1">
      <alignment horizontal="right"/>
    </xf>
    <xf numFmtId="218" fontId="50" fillId="0" borderId="30" xfId="0" applyNumberFormat="1" applyFont="1" applyFill="1" applyBorder="1" applyAlignment="1">
      <alignment horizontal="right" vertical="center"/>
    </xf>
    <xf numFmtId="218" fontId="50" fillId="0" borderId="76" xfId="0" applyNumberFormat="1" applyFont="1" applyFill="1" applyBorder="1" applyAlignment="1">
      <alignment vertical="center"/>
    </xf>
    <xf numFmtId="218" fontId="50" fillId="0" borderId="19" xfId="0" applyNumberFormat="1" applyFont="1" applyFill="1" applyBorder="1" applyAlignment="1">
      <alignment horizontal="right" vertical="center"/>
    </xf>
    <xf numFmtId="218" fontId="50" fillId="0" borderId="22" xfId="0" applyNumberFormat="1" applyFont="1" applyFill="1" applyBorder="1" applyAlignment="1">
      <alignment vertical="center"/>
    </xf>
    <xf numFmtId="218" fontId="50" fillId="0" borderId="72" xfId="0" applyNumberFormat="1" applyFont="1" applyFill="1" applyBorder="1" applyAlignment="1">
      <alignment horizontal="right" vertical="center"/>
    </xf>
    <xf numFmtId="218" fontId="50" fillId="0" borderId="27" xfId="0" applyNumberFormat="1" applyFont="1" applyFill="1" applyBorder="1" applyAlignment="1">
      <alignment/>
    </xf>
    <xf numFmtId="218" fontId="50" fillId="0" borderId="33" xfId="0" applyNumberFormat="1" applyFont="1" applyFill="1" applyBorder="1" applyAlignment="1">
      <alignment vertical="center"/>
    </xf>
    <xf numFmtId="218" fontId="51" fillId="33" borderId="56" xfId="0" applyNumberFormat="1" applyFont="1" applyFill="1" applyBorder="1" applyAlignment="1">
      <alignment horizontal="right" vertical="center"/>
    </xf>
    <xf numFmtId="218" fontId="51" fillId="33" borderId="71" xfId="0" applyNumberFormat="1" applyFont="1" applyFill="1" applyBorder="1" applyAlignment="1">
      <alignment vertical="center"/>
    </xf>
    <xf numFmtId="218" fontId="50" fillId="0" borderId="27" xfId="0" applyNumberFormat="1" applyFont="1" applyFill="1" applyBorder="1" applyAlignment="1">
      <alignment horizontal="right" vertical="center"/>
    </xf>
    <xf numFmtId="218" fontId="50" fillId="0" borderId="0" xfId="0" applyNumberFormat="1" applyFont="1" applyFill="1" applyBorder="1" applyAlignment="1">
      <alignment vertical="center"/>
    </xf>
    <xf numFmtId="218" fontId="50" fillId="0" borderId="27" xfId="0" applyNumberFormat="1" applyFont="1" applyFill="1" applyBorder="1" applyAlignment="1">
      <alignment vertical="center"/>
    </xf>
    <xf numFmtId="218" fontId="51" fillId="33" borderId="71" xfId="0" applyNumberFormat="1" applyFont="1" applyFill="1" applyBorder="1" applyAlignment="1">
      <alignment horizontal="right" vertical="center"/>
    </xf>
    <xf numFmtId="218" fontId="50" fillId="0" borderId="30" xfId="0" applyNumberFormat="1" applyFont="1" applyFill="1" applyBorder="1" applyAlignment="1">
      <alignment vertical="center"/>
    </xf>
    <xf numFmtId="218" fontId="50" fillId="0" borderId="27" xfId="0" applyNumberFormat="1" applyFont="1" applyFill="1" applyBorder="1" applyAlignment="1">
      <alignment horizontal="right"/>
    </xf>
    <xf numFmtId="218" fontId="50" fillId="0" borderId="72" xfId="0" applyNumberFormat="1" applyFont="1" applyFill="1" applyBorder="1" applyAlignment="1">
      <alignment vertical="center"/>
    </xf>
    <xf numFmtId="218" fontId="50" fillId="0" borderId="72" xfId="0" applyNumberFormat="1" applyFont="1" applyFill="1" applyBorder="1" applyAlignment="1">
      <alignment/>
    </xf>
    <xf numFmtId="218" fontId="51" fillId="33" borderId="55" xfId="0" applyNumberFormat="1" applyFont="1" applyFill="1" applyBorder="1" applyAlignment="1">
      <alignment vertical="center"/>
    </xf>
    <xf numFmtId="218" fontId="50" fillId="0" borderId="73" xfId="0" applyNumberFormat="1" applyFont="1" applyFill="1" applyBorder="1" applyAlignment="1">
      <alignment vertical="center"/>
    </xf>
    <xf numFmtId="218" fontId="50" fillId="0" borderId="19" xfId="0" applyNumberFormat="1" applyFont="1" applyFill="1" applyBorder="1" applyAlignment="1">
      <alignment/>
    </xf>
    <xf numFmtId="218" fontId="50" fillId="0" borderId="30" xfId="0" applyNumberFormat="1" applyFont="1" applyFill="1" applyBorder="1" applyAlignment="1">
      <alignment/>
    </xf>
    <xf numFmtId="218" fontId="51" fillId="33" borderId="56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35" xfId="0" applyFont="1" applyFill="1" applyBorder="1" applyAlignment="1">
      <alignment horizontal="center" vertical="center" readingOrder="2"/>
    </xf>
    <xf numFmtId="0" fontId="4" fillId="33" borderId="84" xfId="0" applyFont="1" applyFill="1" applyBorder="1" applyAlignment="1">
      <alignment horizontal="center" vertical="center" readingOrder="2"/>
    </xf>
    <xf numFmtId="0" fontId="1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left" readingOrder="2"/>
    </xf>
    <xf numFmtId="0" fontId="13" fillId="33" borderId="47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85" xfId="0" applyFont="1" applyFill="1" applyBorder="1" applyAlignment="1">
      <alignment horizontal="center"/>
    </xf>
    <xf numFmtId="0" fontId="11" fillId="33" borderId="86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left"/>
    </xf>
    <xf numFmtId="0" fontId="11" fillId="33" borderId="87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3028950</xdr:colOff>
      <xdr:row>6</xdr:row>
      <xdr:rowOff>171450</xdr:rowOff>
    </xdr:from>
    <xdr:to>
      <xdr:col>1</xdr:col>
      <xdr:colOff>3924300</xdr:colOff>
      <xdr:row>8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419475" y="178117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(2)</a:t>
          </a:r>
        </a:p>
      </xdr:txBody>
    </xdr:sp>
    <xdr:clientData/>
  </xdr:twoCellAnchor>
  <xdr:twoCellAnchor>
    <xdr:from>
      <xdr:col>1</xdr:col>
      <xdr:colOff>3028950</xdr:colOff>
      <xdr:row>7</xdr:row>
      <xdr:rowOff>161925</xdr:rowOff>
    </xdr:from>
    <xdr:to>
      <xdr:col>1</xdr:col>
      <xdr:colOff>3924300</xdr:colOff>
      <xdr:row>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19475" y="2009775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3028950</xdr:colOff>
      <xdr:row>8</xdr:row>
      <xdr:rowOff>161925</xdr:rowOff>
    </xdr:from>
    <xdr:to>
      <xdr:col>1</xdr:col>
      <xdr:colOff>3924300</xdr:colOff>
      <xdr:row>10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419475" y="224790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(3)</a:t>
          </a:r>
        </a:p>
      </xdr:txBody>
    </xdr:sp>
    <xdr:clientData/>
  </xdr:twoCellAnchor>
  <xdr:twoCellAnchor>
    <xdr:from>
      <xdr:col>1</xdr:col>
      <xdr:colOff>3038475</xdr:colOff>
      <xdr:row>13</xdr:row>
      <xdr:rowOff>161925</xdr:rowOff>
    </xdr:from>
    <xdr:to>
      <xdr:col>1</xdr:col>
      <xdr:colOff>3933825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29000" y="3495675"/>
          <a:ext cx="89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  <xdr:twoCellAnchor>
    <xdr:from>
      <xdr:col>1</xdr:col>
      <xdr:colOff>3028950</xdr:colOff>
      <xdr:row>20</xdr:row>
      <xdr:rowOff>161925</xdr:rowOff>
    </xdr:from>
    <xdr:to>
      <xdr:col>1</xdr:col>
      <xdr:colOff>3924300</xdr:colOff>
      <xdr:row>22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19475" y="516255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rightToLeft="1" tabSelected="1" zoomScalePageLayoutView="0" workbookViewId="0" topLeftCell="A1">
      <selection activeCell="C16" sqref="C16"/>
    </sheetView>
  </sheetViews>
  <sheetFormatPr defaultColWidth="9.140625" defaultRowHeight="12.75"/>
  <cols>
    <col min="1" max="1" width="5.8515625" style="9" customWidth="1"/>
    <col min="2" max="2" width="60.00390625" style="11" customWidth="1"/>
    <col min="3" max="3" width="18.140625" style="9" customWidth="1"/>
    <col min="4" max="4" width="20.28125" style="9" customWidth="1"/>
    <col min="5" max="16384" width="9.140625" style="9" customWidth="1"/>
  </cols>
  <sheetData>
    <row r="1" spans="1:4" s="1" customFormat="1" ht="21.75" customHeight="1">
      <c r="A1" s="376" t="s">
        <v>0</v>
      </c>
      <c r="B1" s="376"/>
      <c r="C1" s="376"/>
      <c r="D1" s="376"/>
    </row>
    <row r="2" spans="1:4" s="1" customFormat="1" ht="22.5" customHeight="1">
      <c r="A2" s="375" t="s">
        <v>351</v>
      </c>
      <c r="B2" s="375"/>
      <c r="C2" s="375"/>
      <c r="D2" s="375"/>
    </row>
    <row r="3" spans="1:4" s="1" customFormat="1" ht="17.25" customHeight="1" thickBot="1">
      <c r="A3" s="2"/>
      <c r="B3" s="3"/>
      <c r="C3" s="4"/>
      <c r="D3" s="5" t="s">
        <v>1</v>
      </c>
    </row>
    <row r="4" spans="1:4" s="1" customFormat="1" ht="22.5" thickBot="1">
      <c r="A4" s="160" t="s">
        <v>2</v>
      </c>
      <c r="B4" s="161"/>
      <c r="C4" s="377" t="s">
        <v>34</v>
      </c>
      <c r="D4" s="378"/>
    </row>
    <row r="5" spans="1:4" s="1" customFormat="1" ht="24" customHeight="1">
      <c r="A5" s="238" t="s">
        <v>5</v>
      </c>
      <c r="B5" s="239" t="s">
        <v>364</v>
      </c>
      <c r="C5" s="275"/>
      <c r="D5" s="276"/>
    </row>
    <row r="6" spans="1:4" s="1" customFormat="1" ht="18.75" customHeight="1">
      <c r="A6" s="15"/>
      <c r="B6" s="6" t="s">
        <v>26</v>
      </c>
      <c r="C6" s="277">
        <v>4956</v>
      </c>
      <c r="D6" s="278"/>
    </row>
    <row r="7" spans="1:4" s="1" customFormat="1" ht="18.75" customHeight="1">
      <c r="A7" s="15"/>
      <c r="B7" s="6" t="s">
        <v>21</v>
      </c>
      <c r="C7" s="277">
        <v>920</v>
      </c>
      <c r="D7" s="278"/>
    </row>
    <row r="8" spans="1:4" s="1" customFormat="1" ht="18.75" customHeight="1">
      <c r="A8" s="15"/>
      <c r="B8" s="6" t="s">
        <v>20</v>
      </c>
      <c r="C8" s="277">
        <v>1340</v>
      </c>
      <c r="D8" s="278"/>
    </row>
    <row r="9" spans="1:4" s="1" customFormat="1" ht="18.75" customHeight="1">
      <c r="A9" s="15"/>
      <c r="B9" s="6" t="s">
        <v>19</v>
      </c>
      <c r="C9" s="277">
        <v>48</v>
      </c>
      <c r="D9" s="278"/>
    </row>
    <row r="10" spans="1:4" s="1" customFormat="1" ht="18.75" customHeight="1" thickBot="1">
      <c r="A10" s="16"/>
      <c r="B10" s="7" t="s">
        <v>12</v>
      </c>
      <c r="C10" s="279">
        <v>16</v>
      </c>
      <c r="D10" s="280"/>
    </row>
    <row r="11" spans="1:4" s="1" customFormat="1" ht="18.75" customHeight="1" thickBot="1">
      <c r="A11" s="201"/>
      <c r="B11" s="202" t="s">
        <v>8</v>
      </c>
      <c r="C11" s="281"/>
      <c r="D11" s="282">
        <f>SUM(C6:C10)</f>
        <v>7280</v>
      </c>
    </row>
    <row r="12" spans="1:4" s="1" customFormat="1" ht="23.25" customHeight="1">
      <c r="A12" s="238" t="s">
        <v>6</v>
      </c>
      <c r="B12" s="239" t="s">
        <v>363</v>
      </c>
      <c r="C12" s="279"/>
      <c r="D12" s="283"/>
    </row>
    <row r="13" spans="1:4" s="1" customFormat="1" ht="18.75" customHeight="1">
      <c r="A13" s="15"/>
      <c r="B13" s="12" t="s">
        <v>37</v>
      </c>
      <c r="C13" s="277"/>
      <c r="D13" s="284"/>
    </row>
    <row r="14" spans="1:4" s="1" customFormat="1" ht="18.75" customHeight="1">
      <c r="A14" s="15"/>
      <c r="B14" s="6" t="s">
        <v>27</v>
      </c>
      <c r="C14" s="277">
        <v>1650</v>
      </c>
      <c r="D14" s="284"/>
    </row>
    <row r="15" spans="1:4" s="1" customFormat="1" ht="18.75" customHeight="1">
      <c r="A15" s="15"/>
      <c r="B15" s="6" t="s">
        <v>18</v>
      </c>
      <c r="C15" s="277">
        <v>2730</v>
      </c>
      <c r="D15" s="284"/>
    </row>
    <row r="16" spans="1:4" s="1" customFormat="1" ht="18.75" customHeight="1">
      <c r="A16" s="15"/>
      <c r="B16" s="6" t="s">
        <v>17</v>
      </c>
      <c r="C16" s="277">
        <v>225</v>
      </c>
      <c r="D16" s="284"/>
    </row>
    <row r="17" spans="1:4" s="1" customFormat="1" ht="18.75" customHeight="1">
      <c r="A17" s="16"/>
      <c r="B17" s="7" t="s">
        <v>16</v>
      </c>
      <c r="C17" s="279">
        <v>80</v>
      </c>
      <c r="D17" s="283"/>
    </row>
    <row r="18" spans="1:4" s="1" customFormat="1" ht="18.75" customHeight="1" thickBot="1">
      <c r="A18" s="17"/>
      <c r="B18" s="14" t="s">
        <v>15</v>
      </c>
      <c r="C18" s="285">
        <v>75</v>
      </c>
      <c r="D18" s="286"/>
    </row>
    <row r="19" spans="1:4" s="1" customFormat="1" ht="18.75" customHeight="1" thickBot="1">
      <c r="A19" s="201"/>
      <c r="B19" s="202" t="s">
        <v>24</v>
      </c>
      <c r="C19" s="287"/>
      <c r="D19" s="282">
        <f>SUM(C14:C18)</f>
        <v>4760</v>
      </c>
    </row>
    <row r="20" spans="1:4" s="1" customFormat="1" ht="18.75" customHeight="1">
      <c r="A20" s="16"/>
      <c r="B20" s="13" t="s">
        <v>38</v>
      </c>
      <c r="C20" s="279"/>
      <c r="D20" s="283"/>
    </row>
    <row r="21" spans="1:4" s="1" customFormat="1" ht="18.75" customHeight="1">
      <c r="A21" s="15"/>
      <c r="B21" s="6" t="s">
        <v>22</v>
      </c>
      <c r="C21" s="277">
        <v>1200</v>
      </c>
      <c r="D21" s="284"/>
    </row>
    <row r="22" spans="1:4" s="1" customFormat="1" ht="18.75" customHeight="1">
      <c r="A22" s="15"/>
      <c r="B22" s="6" t="s">
        <v>13</v>
      </c>
      <c r="C22" s="277">
        <v>20</v>
      </c>
      <c r="D22" s="284"/>
    </row>
    <row r="23" spans="1:4" s="1" customFormat="1" ht="18.75" customHeight="1">
      <c r="A23" s="15"/>
      <c r="B23" s="6" t="s">
        <v>14</v>
      </c>
      <c r="C23" s="277">
        <v>718</v>
      </c>
      <c r="D23" s="284"/>
    </row>
    <row r="24" spans="1:4" s="1" customFormat="1" ht="18.75" customHeight="1" thickBot="1">
      <c r="A24" s="17"/>
      <c r="B24" s="14" t="s">
        <v>23</v>
      </c>
      <c r="C24" s="285">
        <v>594</v>
      </c>
      <c r="D24" s="286"/>
    </row>
    <row r="25" spans="1:4" s="1" customFormat="1" ht="18.75" customHeight="1" thickBot="1">
      <c r="A25" s="201"/>
      <c r="B25" s="202" t="s">
        <v>25</v>
      </c>
      <c r="C25" s="287"/>
      <c r="D25" s="282">
        <f>SUM(C21:C24)</f>
        <v>2532</v>
      </c>
    </row>
    <row r="26" spans="1:4" s="1" customFormat="1" ht="18.75" customHeight="1">
      <c r="A26" s="16"/>
      <c r="B26" s="13" t="s">
        <v>366</v>
      </c>
      <c r="C26" s="279"/>
      <c r="D26" s="283"/>
    </row>
    <row r="27" spans="1:4" s="1" customFormat="1" ht="18.75" customHeight="1">
      <c r="A27" s="15"/>
      <c r="B27" s="6" t="s">
        <v>28</v>
      </c>
      <c r="C27" s="277">
        <v>24</v>
      </c>
      <c r="D27" s="284"/>
    </row>
    <row r="28" spans="1:4" s="1" customFormat="1" ht="18.75" customHeight="1">
      <c r="A28" s="15"/>
      <c r="B28" s="6" t="s">
        <v>29</v>
      </c>
      <c r="C28" s="277">
        <v>615</v>
      </c>
      <c r="D28" s="284"/>
    </row>
    <row r="29" spans="1:4" s="1" customFormat="1" ht="18.75" customHeight="1" thickBot="1">
      <c r="A29" s="17"/>
      <c r="B29" s="14" t="s">
        <v>30</v>
      </c>
      <c r="C29" s="279">
        <v>199</v>
      </c>
      <c r="D29" s="283"/>
    </row>
    <row r="30" spans="1:4" s="1" customFormat="1" ht="18.75" customHeight="1" thickBot="1">
      <c r="A30" s="201"/>
      <c r="B30" s="202" t="s">
        <v>367</v>
      </c>
      <c r="C30" s="287"/>
      <c r="D30" s="282">
        <f>SUM(C27:C29)</f>
        <v>838</v>
      </c>
    </row>
    <row r="31" spans="1:4" s="1" customFormat="1" ht="18.75" customHeight="1" thickBot="1">
      <c r="A31" s="201"/>
      <c r="B31" s="202" t="s">
        <v>9</v>
      </c>
      <c r="C31" s="287"/>
      <c r="D31" s="282">
        <f>SUM(D19+D25+D30)</f>
        <v>8130</v>
      </c>
    </row>
    <row r="32" spans="1:4" s="1" customFormat="1" ht="24" customHeight="1">
      <c r="A32" s="236" t="s">
        <v>7</v>
      </c>
      <c r="B32" s="240" t="s">
        <v>365</v>
      </c>
      <c r="C32" s="288"/>
      <c r="D32" s="289">
        <f>SUM(D11-D31)</f>
        <v>-850</v>
      </c>
    </row>
    <row r="33" spans="1:4" s="1" customFormat="1" ht="21" customHeight="1">
      <c r="A33" s="236" t="s">
        <v>10</v>
      </c>
      <c r="B33" s="237" t="s">
        <v>362</v>
      </c>
      <c r="C33" s="279"/>
      <c r="D33" s="283"/>
    </row>
    <row r="34" spans="1:4" s="1" customFormat="1" ht="18.75" customHeight="1">
      <c r="A34" s="15"/>
      <c r="B34" s="6" t="s">
        <v>32</v>
      </c>
      <c r="C34" s="290">
        <v>0</v>
      </c>
      <c r="D34" s="284"/>
    </row>
    <row r="35" spans="1:4" s="1" customFormat="1" ht="25.5">
      <c r="A35" s="15"/>
      <c r="B35" s="6" t="s">
        <v>36</v>
      </c>
      <c r="C35" s="291">
        <f>SUM(C37+C36)</f>
        <v>0</v>
      </c>
      <c r="D35" s="284"/>
    </row>
    <row r="36" spans="1:4" s="1" customFormat="1" ht="18.75" customHeight="1">
      <c r="A36" s="15"/>
      <c r="B36" s="6" t="s">
        <v>3</v>
      </c>
      <c r="C36" s="277">
        <v>50</v>
      </c>
      <c r="D36" s="286"/>
    </row>
    <row r="37" spans="1:4" s="1" customFormat="1" ht="18.75" customHeight="1">
      <c r="A37" s="15"/>
      <c r="B37" s="6" t="s">
        <v>4</v>
      </c>
      <c r="C37" s="292">
        <v>-50</v>
      </c>
      <c r="D37" s="284"/>
    </row>
    <row r="38" spans="1:4" s="1" customFormat="1" ht="25.5">
      <c r="A38" s="15"/>
      <c r="B38" s="6" t="s">
        <v>35</v>
      </c>
      <c r="C38" s="291">
        <f>SUM(C40+C39)</f>
        <v>150</v>
      </c>
      <c r="D38" s="293"/>
    </row>
    <row r="39" spans="1:4" s="1" customFormat="1" ht="18.75" customHeight="1">
      <c r="A39" s="15"/>
      <c r="B39" s="6" t="s">
        <v>3</v>
      </c>
      <c r="C39" s="277">
        <v>150</v>
      </c>
      <c r="D39" s="284"/>
    </row>
    <row r="40" spans="1:4" s="1" customFormat="1" ht="18.75" customHeight="1">
      <c r="A40" s="15"/>
      <c r="B40" s="6" t="s">
        <v>31</v>
      </c>
      <c r="C40" s="292">
        <v>0</v>
      </c>
      <c r="D40" s="283"/>
    </row>
    <row r="41" spans="1:4" s="1" customFormat="1" ht="18.75" customHeight="1" thickBot="1">
      <c r="A41" s="16"/>
      <c r="B41" s="7" t="s">
        <v>33</v>
      </c>
      <c r="C41" s="294">
        <v>700</v>
      </c>
      <c r="D41" s="286"/>
    </row>
    <row r="42" spans="1:4" s="1" customFormat="1" ht="18.75" customHeight="1" thickBot="1">
      <c r="A42" s="201"/>
      <c r="B42" s="202" t="s">
        <v>11</v>
      </c>
      <c r="C42" s="287"/>
      <c r="D42" s="295">
        <f>SUM(C34+C35+C38+C41)</f>
        <v>850</v>
      </c>
    </row>
    <row r="43" spans="2:4" ht="21.75">
      <c r="B43" s="10"/>
      <c r="C43" s="8"/>
      <c r="D43" s="8"/>
    </row>
    <row r="44" spans="2:4" ht="21.75">
      <c r="B44" s="10"/>
      <c r="C44" s="8"/>
      <c r="D44" s="8"/>
    </row>
    <row r="45" spans="2:4" ht="21.75">
      <c r="B45" s="10"/>
      <c r="C45" s="8"/>
      <c r="D45" s="8"/>
    </row>
    <row r="46" spans="2:4" ht="21.75">
      <c r="B46" s="10"/>
      <c r="C46" s="8"/>
      <c r="D46" s="8"/>
    </row>
    <row r="47" spans="2:4" ht="21.75">
      <c r="B47" s="10"/>
      <c r="C47" s="8"/>
      <c r="D47" s="8"/>
    </row>
    <row r="48" spans="2:4" ht="21.75">
      <c r="B48" s="10"/>
      <c r="C48" s="8"/>
      <c r="D48" s="8"/>
    </row>
    <row r="49" spans="2:4" ht="21.75">
      <c r="B49" s="10"/>
      <c r="C49" s="8"/>
      <c r="D49" s="8"/>
    </row>
    <row r="50" spans="2:4" ht="21.75">
      <c r="B50" s="10"/>
      <c r="C50" s="8"/>
      <c r="D50" s="8"/>
    </row>
    <row r="51" spans="2:4" ht="21.75">
      <c r="B51" s="10"/>
      <c r="C51" s="8"/>
      <c r="D51" s="8"/>
    </row>
    <row r="52" spans="2:4" ht="21.75">
      <c r="B52" s="10"/>
      <c r="C52" s="8"/>
      <c r="D52" s="8"/>
    </row>
    <row r="53" spans="2:4" ht="21.75">
      <c r="B53" s="10"/>
      <c r="C53" s="8"/>
      <c r="D53" s="8"/>
    </row>
    <row r="54" spans="2:4" ht="21.75">
      <c r="B54" s="10"/>
      <c r="C54" s="8"/>
      <c r="D54" s="8"/>
    </row>
    <row r="55" spans="2:4" ht="21.75">
      <c r="B55" s="10"/>
      <c r="C55" s="8"/>
      <c r="D55" s="8"/>
    </row>
    <row r="56" spans="2:4" ht="21.75">
      <c r="B56" s="10"/>
      <c r="C56" s="8"/>
      <c r="D56" s="8"/>
    </row>
    <row r="57" spans="2:4" ht="21.75">
      <c r="B57" s="10"/>
      <c r="C57" s="8"/>
      <c r="D57" s="8"/>
    </row>
    <row r="58" spans="2:4" ht="21.75">
      <c r="B58" s="10"/>
      <c r="C58" s="8"/>
      <c r="D58" s="8"/>
    </row>
    <row r="59" spans="2:4" ht="21.75">
      <c r="B59" s="10"/>
      <c r="C59" s="8"/>
      <c r="D59" s="8"/>
    </row>
    <row r="60" spans="2:4" ht="21.75">
      <c r="B60" s="10"/>
      <c r="C60" s="8"/>
      <c r="D60" s="8"/>
    </row>
    <row r="61" spans="2:4" ht="21.75">
      <c r="B61" s="10"/>
      <c r="C61" s="8"/>
      <c r="D61" s="8"/>
    </row>
    <row r="62" spans="2:4" ht="21.75">
      <c r="B62" s="10"/>
      <c r="C62" s="8"/>
      <c r="D62" s="8"/>
    </row>
    <row r="63" spans="2:4" ht="21.75">
      <c r="B63" s="10"/>
      <c r="C63" s="8"/>
      <c r="D63" s="8"/>
    </row>
    <row r="64" spans="2:4" ht="21.75">
      <c r="B64" s="10"/>
      <c r="C64" s="8"/>
      <c r="D64" s="8"/>
    </row>
    <row r="65" spans="2:4" ht="21.75">
      <c r="B65" s="10"/>
      <c r="C65" s="8"/>
      <c r="D65" s="8"/>
    </row>
    <row r="66" spans="2:4" ht="21.75">
      <c r="B66" s="10"/>
      <c r="C66" s="8"/>
      <c r="D66" s="8"/>
    </row>
    <row r="67" spans="2:4" ht="21.75">
      <c r="B67" s="10"/>
      <c r="C67" s="8"/>
      <c r="D67" s="8"/>
    </row>
    <row r="68" spans="2:4" ht="21.75">
      <c r="B68" s="10"/>
      <c r="C68" s="8"/>
      <c r="D68" s="8"/>
    </row>
    <row r="69" spans="2:4" ht="21.75">
      <c r="B69" s="10"/>
      <c r="C69" s="8"/>
      <c r="D69" s="8"/>
    </row>
    <row r="70" spans="2:4" ht="21.75">
      <c r="B70" s="10"/>
      <c r="C70" s="8"/>
      <c r="D70" s="8"/>
    </row>
    <row r="71" spans="2:4" ht="21.75">
      <c r="B71" s="10"/>
      <c r="C71" s="8"/>
      <c r="D71" s="8"/>
    </row>
    <row r="72" spans="2:4" ht="21.75">
      <c r="B72" s="10"/>
      <c r="C72" s="8"/>
      <c r="D72" s="8"/>
    </row>
    <row r="73" spans="2:4" ht="21.75">
      <c r="B73" s="10"/>
      <c r="C73" s="8"/>
      <c r="D73" s="8"/>
    </row>
    <row r="74" spans="2:4" ht="21.75">
      <c r="B74" s="10"/>
      <c r="C74" s="8"/>
      <c r="D74" s="8"/>
    </row>
    <row r="75" spans="2:4" ht="21.75">
      <c r="B75" s="10"/>
      <c r="C75" s="8"/>
      <c r="D75" s="8"/>
    </row>
    <row r="76" spans="2:4" ht="21.75">
      <c r="B76" s="10"/>
      <c r="C76" s="8"/>
      <c r="D76" s="8"/>
    </row>
    <row r="77" spans="2:4" ht="21.75">
      <c r="B77" s="10"/>
      <c r="C77" s="8"/>
      <c r="D77" s="8"/>
    </row>
    <row r="78" spans="2:4" ht="21.75">
      <c r="B78" s="10"/>
      <c r="C78" s="8"/>
      <c r="D78" s="8"/>
    </row>
    <row r="79" spans="2:4" ht="21.75">
      <c r="B79" s="10"/>
      <c r="C79" s="8"/>
      <c r="D79" s="8"/>
    </row>
  </sheetData>
  <sheetProtection/>
  <mergeCells count="3">
    <mergeCell ref="A2:D2"/>
    <mergeCell ref="A1:D1"/>
    <mergeCell ref="C4:D4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showGridLines="0" rightToLeft="1" zoomScalePageLayoutView="0" workbookViewId="0" topLeftCell="A1">
      <selection activeCell="C4" sqref="C4"/>
    </sheetView>
  </sheetViews>
  <sheetFormatPr defaultColWidth="9.140625" defaultRowHeight="12.75" customHeight="1"/>
  <cols>
    <col min="1" max="1" width="12.28125" style="27" bestFit="1" customWidth="1"/>
    <col min="2" max="2" width="45.28125" style="28" bestFit="1" customWidth="1"/>
    <col min="3" max="3" width="23.140625" style="28" bestFit="1" customWidth="1"/>
    <col min="4" max="16384" width="9.140625" style="28" customWidth="1"/>
  </cols>
  <sheetData>
    <row r="1" spans="1:3" s="18" customFormat="1" ht="18.75" customHeight="1">
      <c r="A1" s="379" t="s">
        <v>39</v>
      </c>
      <c r="B1" s="379"/>
      <c r="C1" s="379"/>
    </row>
    <row r="2" spans="1:3" s="18" customFormat="1" ht="19.5" customHeight="1">
      <c r="A2" s="380" t="s">
        <v>40</v>
      </c>
      <c r="B2" s="380"/>
      <c r="C2" s="380"/>
    </row>
    <row r="3" spans="1:3" s="18" customFormat="1" ht="17.25" customHeight="1">
      <c r="A3" s="380" t="s">
        <v>354</v>
      </c>
      <c r="B3" s="380"/>
      <c r="C3" s="380"/>
    </row>
    <row r="4" spans="1:3" s="18" customFormat="1" ht="12.75" customHeight="1" thickBot="1">
      <c r="A4" s="19"/>
      <c r="C4" s="20" t="s">
        <v>41</v>
      </c>
    </row>
    <row r="5" spans="1:3" s="18" customFormat="1" ht="16.5" customHeight="1">
      <c r="A5" s="162" t="s">
        <v>42</v>
      </c>
      <c r="B5" s="381" t="s">
        <v>43</v>
      </c>
      <c r="C5" s="163" t="s">
        <v>44</v>
      </c>
    </row>
    <row r="6" spans="1:3" s="18" customFormat="1" ht="16.5" customHeight="1" thickBot="1">
      <c r="A6" s="164" t="s">
        <v>45</v>
      </c>
      <c r="B6" s="382"/>
      <c r="C6" s="165" t="s">
        <v>46</v>
      </c>
    </row>
    <row r="7" spans="1:3" s="18" customFormat="1" ht="16.5" customHeight="1">
      <c r="A7" s="21">
        <v>10100</v>
      </c>
      <c r="B7" s="22" t="s">
        <v>47</v>
      </c>
      <c r="C7" s="296">
        <v>41470</v>
      </c>
    </row>
    <row r="8" spans="1:3" s="18" customFormat="1" ht="16.5" customHeight="1">
      <c r="A8" s="23">
        <v>15300</v>
      </c>
      <c r="B8" s="24" t="s">
        <v>48</v>
      </c>
      <c r="C8" s="297">
        <v>1</v>
      </c>
    </row>
    <row r="9" spans="1:3" s="18" customFormat="1" ht="16.5" customHeight="1">
      <c r="A9" s="23">
        <v>10400</v>
      </c>
      <c r="B9" s="24" t="s">
        <v>49</v>
      </c>
      <c r="C9" s="297">
        <v>380</v>
      </c>
    </row>
    <row r="10" spans="1:3" s="18" customFormat="1" ht="16.5" customHeight="1">
      <c r="A10" s="23">
        <v>10500</v>
      </c>
      <c r="B10" s="24" t="s">
        <v>50</v>
      </c>
      <c r="C10" s="297">
        <v>324381</v>
      </c>
    </row>
    <row r="11" spans="1:3" s="18" customFormat="1" ht="16.5" customHeight="1">
      <c r="A11" s="23">
        <v>10600</v>
      </c>
      <c r="B11" s="24" t="s">
        <v>51</v>
      </c>
      <c r="C11" s="297">
        <v>3350</v>
      </c>
    </row>
    <row r="12" spans="1:3" s="18" customFormat="1" ht="16.5" customHeight="1">
      <c r="A12" s="23">
        <v>10700</v>
      </c>
      <c r="B12" s="24" t="s">
        <v>52</v>
      </c>
      <c r="C12" s="297">
        <v>104</v>
      </c>
    </row>
    <row r="13" spans="1:3" s="18" customFormat="1" ht="16.5" customHeight="1">
      <c r="A13" s="23">
        <v>10800</v>
      </c>
      <c r="B13" s="24" t="s">
        <v>53</v>
      </c>
      <c r="C13" s="297">
        <v>780</v>
      </c>
    </row>
    <row r="14" spans="1:3" s="18" customFormat="1" ht="16.5" customHeight="1">
      <c r="A14" s="23">
        <v>10900</v>
      </c>
      <c r="B14" s="24" t="s">
        <v>54</v>
      </c>
      <c r="C14" s="297">
        <v>16327</v>
      </c>
    </row>
    <row r="15" spans="1:3" s="18" customFormat="1" ht="16.5" customHeight="1">
      <c r="A15" s="23">
        <v>11000</v>
      </c>
      <c r="B15" s="24" t="s">
        <v>55</v>
      </c>
      <c r="C15" s="297">
        <v>3181</v>
      </c>
    </row>
    <row r="16" spans="1:3" s="18" customFormat="1" ht="16.5" customHeight="1">
      <c r="A16" s="23">
        <v>11100</v>
      </c>
      <c r="B16" s="24" t="s">
        <v>56</v>
      </c>
      <c r="C16" s="297">
        <v>4376</v>
      </c>
    </row>
    <row r="17" spans="1:3" s="18" customFormat="1" ht="16.5" customHeight="1">
      <c r="A17" s="23">
        <v>11200</v>
      </c>
      <c r="B17" s="24" t="s">
        <v>57</v>
      </c>
      <c r="C17" s="297">
        <v>3359</v>
      </c>
    </row>
    <row r="18" spans="1:3" s="18" customFormat="1" ht="16.5" customHeight="1">
      <c r="A18" s="23">
        <v>11300</v>
      </c>
      <c r="B18" s="24" t="s">
        <v>58</v>
      </c>
      <c r="C18" s="297">
        <v>20800</v>
      </c>
    </row>
    <row r="19" spans="1:3" s="18" customFormat="1" ht="16.5" customHeight="1">
      <c r="A19" s="23">
        <v>11400</v>
      </c>
      <c r="B19" s="24" t="s">
        <v>59</v>
      </c>
      <c r="C19" s="297">
        <v>919</v>
      </c>
    </row>
    <row r="20" spans="1:3" s="18" customFormat="1" ht="16.5" customHeight="1">
      <c r="A20" s="23">
        <v>11500</v>
      </c>
      <c r="B20" s="24" t="s">
        <v>60</v>
      </c>
      <c r="C20" s="297">
        <v>794</v>
      </c>
    </row>
    <row r="21" spans="1:3" s="18" customFormat="1" ht="16.5" customHeight="1">
      <c r="A21" s="23">
        <v>11600</v>
      </c>
      <c r="B21" s="24" t="s">
        <v>61</v>
      </c>
      <c r="C21" s="297">
        <v>120</v>
      </c>
    </row>
    <row r="22" spans="1:3" s="18" customFormat="1" ht="16.5" customHeight="1">
      <c r="A22" s="23">
        <v>11700</v>
      </c>
      <c r="B22" s="24" t="s">
        <v>62</v>
      </c>
      <c r="C22" s="297">
        <v>53526</v>
      </c>
    </row>
    <row r="23" spans="1:3" s="18" customFormat="1" ht="16.5" customHeight="1">
      <c r="A23" s="23">
        <v>11900</v>
      </c>
      <c r="B23" s="24" t="s">
        <v>63</v>
      </c>
      <c r="C23" s="297">
        <v>27800</v>
      </c>
    </row>
    <row r="24" spans="1:3" s="18" customFormat="1" ht="16.5" customHeight="1">
      <c r="A24" s="23">
        <v>12100</v>
      </c>
      <c r="B24" s="24" t="s">
        <v>64</v>
      </c>
      <c r="C24" s="297">
        <v>7204</v>
      </c>
    </row>
    <row r="25" spans="1:3" s="18" customFormat="1" ht="16.5" customHeight="1">
      <c r="A25" s="23">
        <v>12200</v>
      </c>
      <c r="B25" s="24" t="s">
        <v>65</v>
      </c>
      <c r="C25" s="297">
        <v>2</v>
      </c>
    </row>
    <row r="26" spans="1:3" s="18" customFormat="1" ht="16.5" customHeight="1">
      <c r="A26" s="23">
        <v>12300</v>
      </c>
      <c r="B26" s="24" t="s">
        <v>66</v>
      </c>
      <c r="C26" s="297">
        <v>9842</v>
      </c>
    </row>
    <row r="27" spans="1:3" s="18" customFormat="1" ht="16.5" customHeight="1">
      <c r="A27" s="23">
        <v>12400</v>
      </c>
      <c r="B27" s="24" t="s">
        <v>67</v>
      </c>
      <c r="C27" s="297">
        <v>2</v>
      </c>
    </row>
    <row r="28" spans="1:3" s="18" customFormat="1" ht="16.5" customHeight="1">
      <c r="A28" s="23">
        <v>12700</v>
      </c>
      <c r="B28" s="24" t="s">
        <v>68</v>
      </c>
      <c r="C28" s="297">
        <v>1602</v>
      </c>
    </row>
    <row r="29" spans="1:3" s="18" customFormat="1" ht="16.5" customHeight="1">
      <c r="A29" s="23">
        <v>13000</v>
      </c>
      <c r="B29" s="24" t="s">
        <v>69</v>
      </c>
      <c r="C29" s="297">
        <v>6</v>
      </c>
    </row>
    <row r="30" spans="1:3" s="18" customFormat="1" ht="16.5" customHeight="1">
      <c r="A30" s="23">
        <v>13100</v>
      </c>
      <c r="B30" s="24" t="s">
        <v>70</v>
      </c>
      <c r="C30" s="297">
        <v>7</v>
      </c>
    </row>
    <row r="31" spans="1:3" s="18" customFormat="1" ht="16.5" customHeight="1">
      <c r="A31" s="23">
        <v>13300</v>
      </c>
      <c r="B31" s="24" t="s">
        <v>71</v>
      </c>
      <c r="C31" s="297">
        <v>13</v>
      </c>
    </row>
    <row r="32" spans="1:3" s="18" customFormat="1" ht="16.5" customHeight="1">
      <c r="A32" s="23">
        <v>13700</v>
      </c>
      <c r="B32" s="24" t="s">
        <v>72</v>
      </c>
      <c r="C32" s="297">
        <v>1257</v>
      </c>
    </row>
    <row r="33" spans="1:3" s="18" customFormat="1" ht="16.5" customHeight="1">
      <c r="A33" s="23">
        <v>14000</v>
      </c>
      <c r="B33" s="24" t="s">
        <v>73</v>
      </c>
      <c r="C33" s="297">
        <v>70</v>
      </c>
    </row>
    <row r="34" spans="1:3" s="18" customFormat="1" ht="16.5" customHeight="1">
      <c r="A34" s="23">
        <v>14200</v>
      </c>
      <c r="B34" s="24" t="s">
        <v>74</v>
      </c>
      <c r="C34" s="297">
        <v>50000</v>
      </c>
    </row>
    <row r="35" spans="1:3" s="18" customFormat="1" ht="16.5" customHeight="1">
      <c r="A35" s="23">
        <v>15000</v>
      </c>
      <c r="B35" s="24" t="s">
        <v>75</v>
      </c>
      <c r="C35" s="297">
        <v>336</v>
      </c>
    </row>
    <row r="36" spans="1:3" s="18" customFormat="1" ht="16.5" customHeight="1">
      <c r="A36" s="23">
        <v>15500</v>
      </c>
      <c r="B36" s="24" t="s">
        <v>76</v>
      </c>
      <c r="C36" s="297">
        <v>122</v>
      </c>
    </row>
    <row r="37" spans="1:3" s="18" customFormat="1" ht="16.5" customHeight="1">
      <c r="A37" s="23">
        <v>15700</v>
      </c>
      <c r="B37" s="24" t="s">
        <v>77</v>
      </c>
      <c r="C37" s="297">
        <v>30</v>
      </c>
    </row>
    <row r="38" spans="1:3" s="18" customFormat="1" ht="16.5" customHeight="1">
      <c r="A38" s="23">
        <v>15900</v>
      </c>
      <c r="B38" s="24" t="s">
        <v>78</v>
      </c>
      <c r="C38" s="297">
        <v>226</v>
      </c>
    </row>
    <row r="39" spans="1:3" s="18" customFormat="1" ht="16.5" customHeight="1">
      <c r="A39" s="23">
        <v>16000</v>
      </c>
      <c r="B39" s="24" t="s">
        <v>79</v>
      </c>
      <c r="C39" s="297">
        <v>3</v>
      </c>
    </row>
    <row r="40" spans="1:3" s="18" customFormat="1" ht="16.5" customHeight="1">
      <c r="A40" s="23">
        <v>16100</v>
      </c>
      <c r="B40" s="24" t="s">
        <v>80</v>
      </c>
      <c r="C40" s="297">
        <v>5</v>
      </c>
    </row>
    <row r="41" spans="1:3" s="18" customFormat="1" ht="16.5" customHeight="1">
      <c r="A41" s="23">
        <v>16200</v>
      </c>
      <c r="B41" s="24" t="s">
        <v>81</v>
      </c>
      <c r="C41" s="297">
        <v>2210</v>
      </c>
    </row>
    <row r="42" spans="1:3" s="18" customFormat="1" ht="16.5" customHeight="1">
      <c r="A42" s="23">
        <v>16500</v>
      </c>
      <c r="B42" s="24" t="s">
        <v>82</v>
      </c>
      <c r="C42" s="297">
        <v>205</v>
      </c>
    </row>
    <row r="43" spans="1:3" s="18" customFormat="1" ht="16.5" customHeight="1">
      <c r="A43" s="23">
        <v>16700</v>
      </c>
      <c r="B43" s="24" t="s">
        <v>83</v>
      </c>
      <c r="C43" s="297">
        <v>8516</v>
      </c>
    </row>
    <row r="44" spans="1:3" s="18" customFormat="1" ht="16.5" customHeight="1">
      <c r="A44" s="23">
        <v>16800</v>
      </c>
      <c r="B44" s="24" t="s">
        <v>276</v>
      </c>
      <c r="C44" s="297">
        <v>1</v>
      </c>
    </row>
    <row r="45" spans="1:3" s="18" customFormat="1" ht="16.5" customHeight="1">
      <c r="A45" s="23">
        <v>17600</v>
      </c>
      <c r="B45" s="24" t="s">
        <v>84</v>
      </c>
      <c r="C45" s="297">
        <v>112397</v>
      </c>
    </row>
    <row r="46" spans="1:3" s="18" customFormat="1" ht="16.5" customHeight="1">
      <c r="A46" s="23">
        <v>17800</v>
      </c>
      <c r="B46" s="24" t="s">
        <v>85</v>
      </c>
      <c r="C46" s="297">
        <v>820</v>
      </c>
    </row>
    <row r="47" spans="1:3" s="18" customFormat="1" ht="16.5" customHeight="1">
      <c r="A47" s="23">
        <v>17900</v>
      </c>
      <c r="B47" s="24" t="s">
        <v>86</v>
      </c>
      <c r="C47" s="297">
        <v>959</v>
      </c>
    </row>
    <row r="48" spans="1:3" s="18" customFormat="1" ht="16.5" customHeight="1">
      <c r="A48" s="23">
        <v>20400</v>
      </c>
      <c r="B48" s="24" t="s">
        <v>88</v>
      </c>
      <c r="C48" s="297">
        <v>180</v>
      </c>
    </row>
    <row r="49" spans="1:3" s="18" customFormat="1" ht="16.5" customHeight="1">
      <c r="A49" s="23">
        <v>20600</v>
      </c>
      <c r="B49" s="24" t="s">
        <v>89</v>
      </c>
      <c r="C49" s="297">
        <v>265267</v>
      </c>
    </row>
    <row r="50" spans="1:3" s="18" customFormat="1" ht="16.5" customHeight="1">
      <c r="A50" s="23">
        <v>40500</v>
      </c>
      <c r="B50" s="24" t="s">
        <v>90</v>
      </c>
      <c r="C50" s="297">
        <v>328100</v>
      </c>
    </row>
    <row r="51" spans="1:3" s="18" customFormat="1" ht="16.5" customHeight="1" thickBot="1">
      <c r="A51" s="25">
        <v>19000</v>
      </c>
      <c r="B51" s="26" t="s">
        <v>91</v>
      </c>
      <c r="C51" s="296">
        <v>48950</v>
      </c>
    </row>
    <row r="52" spans="1:3" s="18" customFormat="1" ht="21.75" customHeight="1" thickBot="1">
      <c r="A52" s="241"/>
      <c r="B52" s="242" t="s">
        <v>92</v>
      </c>
      <c r="C52" s="298">
        <f>SUM(C7:C51)</f>
        <v>1340000</v>
      </c>
    </row>
  </sheetData>
  <sheetProtection/>
  <mergeCells count="4">
    <mergeCell ref="A1:C1"/>
    <mergeCell ref="A2:C2"/>
    <mergeCell ref="A3:C3"/>
    <mergeCell ref="B5:B6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showGridLines="0" rightToLeft="1" zoomScalePageLayoutView="0" workbookViewId="0" topLeftCell="A37">
      <selection activeCell="B61" sqref="B61"/>
    </sheetView>
  </sheetViews>
  <sheetFormatPr defaultColWidth="9.140625" defaultRowHeight="12.75"/>
  <cols>
    <col min="1" max="1" width="21.28125" style="28" bestFit="1" customWidth="1"/>
    <col min="2" max="2" width="4.7109375" style="28" customWidth="1"/>
    <col min="3" max="3" width="60.8515625" style="28" bestFit="1" customWidth="1"/>
    <col min="4" max="4" width="23.140625" style="28" bestFit="1" customWidth="1"/>
    <col min="5" max="16384" width="9.140625" style="28" customWidth="1"/>
  </cols>
  <sheetData>
    <row r="1" spans="1:4" ht="19.5" customHeight="1">
      <c r="A1" s="388" t="s">
        <v>93</v>
      </c>
      <c r="B1" s="388"/>
      <c r="C1" s="388"/>
      <c r="D1" s="388"/>
    </row>
    <row r="2" spans="1:4" s="18" customFormat="1" ht="19.5" customHeight="1">
      <c r="A2" s="380" t="s">
        <v>94</v>
      </c>
      <c r="B2" s="380"/>
      <c r="C2" s="380"/>
      <c r="D2" s="380"/>
    </row>
    <row r="3" spans="1:4" s="18" customFormat="1" ht="19.5" customHeight="1">
      <c r="A3" s="380" t="s">
        <v>355</v>
      </c>
      <c r="B3" s="380"/>
      <c r="C3" s="380"/>
      <c r="D3" s="380"/>
    </row>
    <row r="4" spans="1:4" ht="21" customHeight="1" thickBot="1">
      <c r="A4" s="383" t="s">
        <v>41</v>
      </c>
      <c r="B4" s="383"/>
      <c r="C4" s="383"/>
      <c r="D4" s="383"/>
    </row>
    <row r="5" spans="1:4" s="29" customFormat="1" ht="20.25" customHeight="1">
      <c r="A5" s="166" t="s">
        <v>42</v>
      </c>
      <c r="B5" s="384" t="s">
        <v>43</v>
      </c>
      <c r="C5" s="385"/>
      <c r="D5" s="167" t="s">
        <v>44</v>
      </c>
    </row>
    <row r="6" spans="1:4" s="29" customFormat="1" ht="20.25" customHeight="1" thickBot="1">
      <c r="A6" s="168" t="s">
        <v>45</v>
      </c>
      <c r="B6" s="386"/>
      <c r="C6" s="387"/>
      <c r="D6" s="169" t="s">
        <v>46</v>
      </c>
    </row>
    <row r="7" spans="1:4" s="18" customFormat="1" ht="22.5" customHeight="1">
      <c r="A7" s="30"/>
      <c r="B7" s="31" t="s">
        <v>95</v>
      </c>
      <c r="C7" s="32" t="s">
        <v>159</v>
      </c>
      <c r="D7" s="299"/>
    </row>
    <row r="8" spans="1:4" s="36" customFormat="1" ht="19.5" customHeight="1">
      <c r="A8" s="33">
        <v>15300</v>
      </c>
      <c r="B8" s="34"/>
      <c r="C8" s="35" t="s">
        <v>48</v>
      </c>
      <c r="D8" s="300">
        <v>1</v>
      </c>
    </row>
    <row r="9" spans="1:4" s="36" customFormat="1" ht="19.5" customHeight="1">
      <c r="A9" s="33">
        <v>10400</v>
      </c>
      <c r="B9" s="34"/>
      <c r="C9" s="35" t="s">
        <v>96</v>
      </c>
      <c r="D9" s="300">
        <v>380</v>
      </c>
    </row>
    <row r="10" spans="1:4" s="36" customFormat="1" ht="19.5" customHeight="1">
      <c r="A10" s="33">
        <v>10500</v>
      </c>
      <c r="B10" s="34"/>
      <c r="C10" s="35" t="s">
        <v>97</v>
      </c>
      <c r="D10" s="300">
        <v>324381</v>
      </c>
    </row>
    <row r="11" spans="1:4" s="36" customFormat="1" ht="19.5" customHeight="1">
      <c r="A11" s="33">
        <v>10600</v>
      </c>
      <c r="B11" s="34"/>
      <c r="C11" s="35" t="s">
        <v>98</v>
      </c>
      <c r="D11" s="300">
        <v>3350</v>
      </c>
    </row>
    <row r="12" spans="1:4" s="36" customFormat="1" ht="19.5" customHeight="1">
      <c r="A12" s="33">
        <v>12200</v>
      </c>
      <c r="B12" s="34"/>
      <c r="C12" s="35" t="s">
        <v>65</v>
      </c>
      <c r="D12" s="300">
        <v>2</v>
      </c>
    </row>
    <row r="13" spans="1:4" s="36" customFormat="1" ht="19.5" customHeight="1">
      <c r="A13" s="33">
        <v>12700</v>
      </c>
      <c r="B13" s="34"/>
      <c r="C13" s="35" t="s">
        <v>99</v>
      </c>
      <c r="D13" s="300">
        <v>1602</v>
      </c>
    </row>
    <row r="14" spans="1:4" s="36" customFormat="1" ht="19.5" customHeight="1">
      <c r="A14" s="33">
        <v>13000</v>
      </c>
      <c r="B14" s="34"/>
      <c r="C14" s="35" t="s">
        <v>100</v>
      </c>
      <c r="D14" s="300">
        <v>6</v>
      </c>
    </row>
    <row r="15" spans="1:4" s="36" customFormat="1" ht="19.5" customHeight="1">
      <c r="A15" s="33">
        <v>14000</v>
      </c>
      <c r="B15" s="34"/>
      <c r="C15" s="35" t="s">
        <v>73</v>
      </c>
      <c r="D15" s="300">
        <v>70</v>
      </c>
    </row>
    <row r="16" spans="1:4" s="36" customFormat="1" ht="19.5" customHeight="1">
      <c r="A16" s="33">
        <v>16000</v>
      </c>
      <c r="B16" s="34"/>
      <c r="C16" s="35" t="s">
        <v>101</v>
      </c>
      <c r="D16" s="300">
        <v>3</v>
      </c>
    </row>
    <row r="17" spans="1:4" s="36" customFormat="1" ht="19.5" customHeight="1" thickBot="1">
      <c r="A17" s="37">
        <v>16100</v>
      </c>
      <c r="B17" s="38"/>
      <c r="C17" s="39" t="s">
        <v>80</v>
      </c>
      <c r="D17" s="301">
        <v>5</v>
      </c>
    </row>
    <row r="18" spans="1:4" s="36" customFormat="1" ht="22.5" customHeight="1" thickBot="1">
      <c r="A18" s="203"/>
      <c r="B18" s="204"/>
      <c r="C18" s="205" t="s">
        <v>102</v>
      </c>
      <c r="D18" s="302">
        <f>SUM(D8:D17)</f>
        <v>329800</v>
      </c>
    </row>
    <row r="19" spans="1:4" s="36" customFormat="1" ht="22.5" customHeight="1">
      <c r="A19" s="30"/>
      <c r="B19" s="31" t="s">
        <v>103</v>
      </c>
      <c r="C19" s="32" t="s">
        <v>160</v>
      </c>
      <c r="D19" s="299"/>
    </row>
    <row r="20" spans="1:4" s="36" customFormat="1" ht="19.5" customHeight="1" thickBot="1">
      <c r="A20" s="37">
        <v>20400</v>
      </c>
      <c r="B20" s="38"/>
      <c r="C20" s="39" t="s">
        <v>104</v>
      </c>
      <c r="D20" s="301">
        <v>180</v>
      </c>
    </row>
    <row r="21" spans="1:4" s="36" customFormat="1" ht="21" customHeight="1" thickBot="1">
      <c r="A21" s="203"/>
      <c r="B21" s="204"/>
      <c r="C21" s="205" t="s">
        <v>105</v>
      </c>
      <c r="D21" s="302">
        <f>SUM(D19:D20)</f>
        <v>180</v>
      </c>
    </row>
    <row r="22" spans="1:4" s="18" customFormat="1" ht="24" customHeight="1">
      <c r="A22" s="30"/>
      <c r="B22" s="31" t="s">
        <v>106</v>
      </c>
      <c r="C22" s="32" t="s">
        <v>161</v>
      </c>
      <c r="D22" s="299"/>
    </row>
    <row r="23" spans="1:4" s="36" customFormat="1" ht="19.5" customHeight="1">
      <c r="A23" s="33">
        <v>10700</v>
      </c>
      <c r="B23" s="34"/>
      <c r="C23" s="35" t="s">
        <v>107</v>
      </c>
      <c r="D23" s="300">
        <v>104</v>
      </c>
    </row>
    <row r="24" spans="1:4" s="36" customFormat="1" ht="19.5" customHeight="1">
      <c r="A24" s="33">
        <v>11200</v>
      </c>
      <c r="B24" s="34"/>
      <c r="C24" s="35" t="s">
        <v>108</v>
      </c>
      <c r="D24" s="300">
        <v>3359</v>
      </c>
    </row>
    <row r="25" spans="1:4" s="36" customFormat="1" ht="19.5" customHeight="1">
      <c r="A25" s="33">
        <v>12400</v>
      </c>
      <c r="B25" s="34"/>
      <c r="C25" s="35" t="s">
        <v>67</v>
      </c>
      <c r="D25" s="300">
        <v>2</v>
      </c>
    </row>
    <row r="26" spans="1:4" s="36" customFormat="1" ht="19.5" customHeight="1">
      <c r="A26" s="33">
        <v>16200</v>
      </c>
      <c r="B26" s="34"/>
      <c r="C26" s="35" t="s">
        <v>109</v>
      </c>
      <c r="D26" s="300">
        <v>2210</v>
      </c>
    </row>
    <row r="27" spans="1:4" s="36" customFormat="1" ht="19.5" customHeight="1" thickBot="1">
      <c r="A27" s="40">
        <v>20600</v>
      </c>
      <c r="B27" s="41"/>
      <c r="C27" s="42" t="s">
        <v>110</v>
      </c>
      <c r="D27" s="299">
        <v>265267</v>
      </c>
    </row>
    <row r="28" spans="1:4" s="36" customFormat="1" ht="24" customHeight="1" thickBot="1">
      <c r="A28" s="203"/>
      <c r="B28" s="204"/>
      <c r="C28" s="205" t="s">
        <v>111</v>
      </c>
      <c r="D28" s="302">
        <f>SUM(D23:D27)</f>
        <v>270942</v>
      </c>
    </row>
    <row r="29" spans="1:4" s="18" customFormat="1" ht="24" customHeight="1">
      <c r="A29" s="30"/>
      <c r="B29" s="31" t="s">
        <v>112</v>
      </c>
      <c r="C29" s="32" t="s">
        <v>162</v>
      </c>
      <c r="D29" s="299"/>
    </row>
    <row r="30" spans="1:4" s="36" customFormat="1" ht="19.5" customHeight="1">
      <c r="A30" s="33">
        <v>11300</v>
      </c>
      <c r="B30" s="34"/>
      <c r="C30" s="35" t="s">
        <v>113</v>
      </c>
      <c r="D30" s="300">
        <v>10</v>
      </c>
    </row>
    <row r="31" spans="1:4" s="36" customFormat="1" ht="19.5" customHeight="1">
      <c r="A31" s="33">
        <v>11400</v>
      </c>
      <c r="B31" s="34"/>
      <c r="C31" s="35" t="s">
        <v>114</v>
      </c>
      <c r="D31" s="300">
        <v>919</v>
      </c>
    </row>
    <row r="32" spans="1:4" s="36" customFormat="1" ht="19.5" customHeight="1">
      <c r="A32" s="33">
        <v>13700</v>
      </c>
      <c r="B32" s="34"/>
      <c r="C32" s="35" t="s">
        <v>72</v>
      </c>
      <c r="D32" s="300">
        <v>1257</v>
      </c>
    </row>
    <row r="33" spans="1:4" s="36" customFormat="1" ht="19.5" customHeight="1">
      <c r="A33" s="33">
        <v>15500</v>
      </c>
      <c r="B33" s="34"/>
      <c r="C33" s="35" t="s">
        <v>115</v>
      </c>
      <c r="D33" s="300">
        <v>122</v>
      </c>
    </row>
    <row r="34" spans="1:4" s="36" customFormat="1" ht="19.5" customHeight="1">
      <c r="A34" s="33">
        <v>16800</v>
      </c>
      <c r="B34" s="34"/>
      <c r="C34" s="35" t="s">
        <v>276</v>
      </c>
      <c r="D34" s="300">
        <v>1</v>
      </c>
    </row>
    <row r="35" spans="1:4" s="36" customFormat="1" ht="42.75" customHeight="1" thickBot="1">
      <c r="A35" s="43" t="s">
        <v>116</v>
      </c>
      <c r="B35" s="41"/>
      <c r="C35" s="44" t="s">
        <v>163</v>
      </c>
      <c r="D35" s="299">
        <v>588</v>
      </c>
    </row>
    <row r="36" spans="1:4" s="36" customFormat="1" ht="25.5" customHeight="1" thickBot="1">
      <c r="A36" s="203"/>
      <c r="B36" s="204"/>
      <c r="C36" s="205" t="s">
        <v>117</v>
      </c>
      <c r="D36" s="302">
        <f>SUM(D30:D35)</f>
        <v>2897</v>
      </c>
    </row>
    <row r="37" spans="1:5" s="36" customFormat="1" ht="24" customHeight="1">
      <c r="A37" s="389" t="s">
        <v>118</v>
      </c>
      <c r="B37" s="389"/>
      <c r="C37" s="389"/>
      <c r="D37" s="389"/>
      <c r="E37" s="28"/>
    </row>
    <row r="38" spans="1:5" s="36" customFormat="1" ht="24" customHeight="1">
      <c r="A38" s="380" t="s">
        <v>94</v>
      </c>
      <c r="B38" s="380"/>
      <c r="C38" s="380"/>
      <c r="D38" s="380"/>
      <c r="E38" s="18"/>
    </row>
    <row r="39" spans="1:5" s="36" customFormat="1" ht="22.5" customHeight="1">
      <c r="A39" s="380" t="s">
        <v>355</v>
      </c>
      <c r="B39" s="380"/>
      <c r="C39" s="380"/>
      <c r="D39" s="380"/>
      <c r="E39" s="18"/>
    </row>
    <row r="40" spans="1:5" s="36" customFormat="1" ht="15" customHeight="1" thickBot="1">
      <c r="A40" s="383" t="s">
        <v>41</v>
      </c>
      <c r="B40" s="383"/>
      <c r="C40" s="383"/>
      <c r="D40" s="383"/>
      <c r="E40" s="28"/>
    </row>
    <row r="41" spans="1:5" s="36" customFormat="1" ht="18.75" customHeight="1">
      <c r="A41" s="170" t="s">
        <v>42</v>
      </c>
      <c r="B41" s="390" t="s">
        <v>43</v>
      </c>
      <c r="C41" s="391"/>
      <c r="D41" s="171" t="s">
        <v>44</v>
      </c>
      <c r="E41" s="28"/>
    </row>
    <row r="42" spans="1:5" s="36" customFormat="1" ht="19.5" customHeight="1" thickBot="1">
      <c r="A42" s="172" t="s">
        <v>45</v>
      </c>
      <c r="B42" s="392"/>
      <c r="C42" s="393"/>
      <c r="D42" s="173" t="s">
        <v>46</v>
      </c>
      <c r="E42" s="28"/>
    </row>
    <row r="43" spans="1:5" s="36" customFormat="1" ht="21" customHeight="1">
      <c r="A43" s="30"/>
      <c r="B43" s="31" t="s">
        <v>119</v>
      </c>
      <c r="C43" s="32" t="s">
        <v>164</v>
      </c>
      <c r="D43" s="299"/>
      <c r="E43" s="28"/>
    </row>
    <row r="44" spans="1:5" s="36" customFormat="1" ht="21.75" customHeight="1" thickBot="1">
      <c r="A44" s="37">
        <v>11300</v>
      </c>
      <c r="B44" s="38"/>
      <c r="C44" s="39" t="s">
        <v>113</v>
      </c>
      <c r="D44" s="301">
        <v>20790</v>
      </c>
      <c r="E44" s="28"/>
    </row>
    <row r="45" spans="1:5" s="36" customFormat="1" ht="24" customHeight="1" thickBot="1">
      <c r="A45" s="203"/>
      <c r="B45" s="204"/>
      <c r="C45" s="205" t="s">
        <v>120</v>
      </c>
      <c r="D45" s="302">
        <f>SUM(D44)</f>
        <v>20790</v>
      </c>
      <c r="E45" s="28"/>
    </row>
    <row r="46" spans="1:4" s="18" customFormat="1" ht="18" customHeight="1">
      <c r="A46" s="30"/>
      <c r="B46" s="31" t="s">
        <v>121</v>
      </c>
      <c r="C46" s="32" t="s">
        <v>165</v>
      </c>
      <c r="D46" s="299"/>
    </row>
    <row r="47" spans="1:4" s="36" customFormat="1" ht="18" customHeight="1">
      <c r="A47" s="33">
        <v>11500</v>
      </c>
      <c r="B47" s="34"/>
      <c r="C47" s="35" t="s">
        <v>60</v>
      </c>
      <c r="D47" s="300">
        <v>794</v>
      </c>
    </row>
    <row r="48" spans="1:4" s="36" customFormat="1" ht="18" customHeight="1">
      <c r="A48" s="33">
        <v>13100</v>
      </c>
      <c r="B48" s="34"/>
      <c r="C48" s="35" t="s">
        <v>70</v>
      </c>
      <c r="D48" s="300">
        <v>7</v>
      </c>
    </row>
    <row r="49" spans="1:4" s="36" customFormat="1" ht="39.75" customHeight="1" thickBot="1">
      <c r="A49" s="45" t="s">
        <v>122</v>
      </c>
      <c r="B49" s="38"/>
      <c r="C49" s="39" t="s">
        <v>123</v>
      </c>
      <c r="D49" s="301">
        <v>111809</v>
      </c>
    </row>
    <row r="50" spans="1:4" s="36" customFormat="1" ht="24" customHeight="1" thickBot="1">
      <c r="A50" s="203"/>
      <c r="B50" s="204"/>
      <c r="C50" s="205" t="s">
        <v>124</v>
      </c>
      <c r="D50" s="302">
        <f>SUM(D47:D49)</f>
        <v>112610</v>
      </c>
    </row>
    <row r="51" spans="1:4" s="18" customFormat="1" ht="19.5" customHeight="1">
      <c r="A51" s="30"/>
      <c r="B51" s="31" t="s">
        <v>125</v>
      </c>
      <c r="C51" s="32" t="s">
        <v>166</v>
      </c>
      <c r="D51" s="299"/>
    </row>
    <row r="52" spans="1:4" s="18" customFormat="1" ht="19.5" customHeight="1">
      <c r="A52" s="46">
        <v>10100</v>
      </c>
      <c r="B52" s="34"/>
      <c r="C52" s="47" t="s">
        <v>126</v>
      </c>
      <c r="D52" s="300"/>
    </row>
    <row r="53" spans="1:4" s="18" customFormat="1" ht="19.5" customHeight="1">
      <c r="A53" s="46">
        <v>10103</v>
      </c>
      <c r="B53" s="34"/>
      <c r="C53" s="35" t="s">
        <v>127</v>
      </c>
      <c r="D53" s="300">
        <v>35759</v>
      </c>
    </row>
    <row r="54" spans="1:4" s="18" customFormat="1" ht="16.5" customHeight="1">
      <c r="A54" s="48">
        <v>10107</v>
      </c>
      <c r="B54" s="49"/>
      <c r="C54" s="50" t="s">
        <v>128</v>
      </c>
      <c r="D54" s="303">
        <v>5711</v>
      </c>
    </row>
    <row r="55" spans="1:4" s="36" customFormat="1" ht="25.5">
      <c r="A55" s="46">
        <v>11900</v>
      </c>
      <c r="B55" s="34"/>
      <c r="C55" s="35" t="s">
        <v>129</v>
      </c>
      <c r="D55" s="300">
        <v>27800</v>
      </c>
    </row>
    <row r="56" spans="1:4" s="36" customFormat="1" ht="41.25" customHeight="1">
      <c r="A56" s="46" t="s">
        <v>130</v>
      </c>
      <c r="B56" s="34"/>
      <c r="C56" s="35" t="s">
        <v>131</v>
      </c>
      <c r="D56" s="300">
        <v>7200</v>
      </c>
    </row>
    <row r="57" spans="1:4" s="36" customFormat="1" ht="25.5">
      <c r="A57" s="46">
        <v>12107</v>
      </c>
      <c r="B57" s="34"/>
      <c r="C57" s="35" t="s">
        <v>132</v>
      </c>
      <c r="D57" s="300">
        <v>4</v>
      </c>
    </row>
    <row r="58" spans="1:4" s="36" customFormat="1" ht="39.75" customHeight="1">
      <c r="A58" s="51" t="s">
        <v>133</v>
      </c>
      <c r="B58" s="34"/>
      <c r="C58" s="35" t="s">
        <v>134</v>
      </c>
      <c r="D58" s="300">
        <v>6492</v>
      </c>
    </row>
    <row r="59" spans="1:4" s="36" customFormat="1" ht="21.75" customHeight="1">
      <c r="A59" s="33">
        <v>12307</v>
      </c>
      <c r="B59" s="34"/>
      <c r="C59" s="35" t="s">
        <v>135</v>
      </c>
      <c r="D59" s="300">
        <v>3350</v>
      </c>
    </row>
    <row r="60" spans="1:4" s="36" customFormat="1" ht="24" customHeight="1">
      <c r="A60" s="33">
        <v>13300</v>
      </c>
      <c r="B60" s="34"/>
      <c r="C60" s="35" t="s">
        <v>71</v>
      </c>
      <c r="D60" s="300">
        <v>13</v>
      </c>
    </row>
    <row r="61" spans="1:4" s="36" customFormat="1" ht="21.75" customHeight="1" thickBot="1">
      <c r="A61" s="40">
        <v>17800</v>
      </c>
      <c r="B61" s="41"/>
      <c r="C61" s="42" t="s">
        <v>85</v>
      </c>
      <c r="D61" s="299">
        <v>820</v>
      </c>
    </row>
    <row r="62" spans="1:4" s="36" customFormat="1" ht="27" customHeight="1" thickBot="1">
      <c r="A62" s="203"/>
      <c r="B62" s="204"/>
      <c r="C62" s="205" t="s">
        <v>136</v>
      </c>
      <c r="D62" s="302">
        <f>SUM(D53:D61)</f>
        <v>87149</v>
      </c>
    </row>
    <row r="63" spans="1:4" s="36" customFormat="1" ht="18.75" customHeight="1">
      <c r="A63" s="52"/>
      <c r="B63" s="53" t="s">
        <v>137</v>
      </c>
      <c r="C63" s="54" t="s">
        <v>167</v>
      </c>
      <c r="D63" s="304"/>
    </row>
    <row r="64" spans="1:4" s="36" customFormat="1" ht="18" customHeight="1">
      <c r="A64" s="55">
        <v>10800</v>
      </c>
      <c r="B64" s="56"/>
      <c r="C64" s="57" t="s">
        <v>138</v>
      </c>
      <c r="D64" s="305">
        <v>780</v>
      </c>
    </row>
    <row r="65" spans="1:4" s="36" customFormat="1" ht="18" customHeight="1">
      <c r="A65" s="55">
        <v>11600</v>
      </c>
      <c r="B65" s="56"/>
      <c r="C65" s="57" t="s">
        <v>61</v>
      </c>
      <c r="D65" s="305">
        <v>120</v>
      </c>
    </row>
    <row r="66" spans="1:4" s="36" customFormat="1" ht="18" customHeight="1">
      <c r="A66" s="55">
        <v>15000</v>
      </c>
      <c r="B66" s="56"/>
      <c r="C66" s="57" t="s">
        <v>75</v>
      </c>
      <c r="D66" s="305">
        <v>336</v>
      </c>
    </row>
    <row r="67" spans="1:4" s="36" customFormat="1" ht="18" customHeight="1">
      <c r="A67" s="55">
        <v>15900</v>
      </c>
      <c r="B67" s="56"/>
      <c r="C67" s="57" t="s">
        <v>139</v>
      </c>
      <c r="D67" s="305">
        <v>226</v>
      </c>
    </row>
    <row r="68" spans="1:4" s="36" customFormat="1" ht="18" customHeight="1" thickBot="1">
      <c r="A68" s="58">
        <v>16500</v>
      </c>
      <c r="B68" s="59"/>
      <c r="C68" s="60" t="s">
        <v>82</v>
      </c>
      <c r="D68" s="304">
        <v>205</v>
      </c>
    </row>
    <row r="69" spans="1:4" s="36" customFormat="1" ht="26.25" customHeight="1" thickBot="1">
      <c r="A69" s="206"/>
      <c r="B69" s="207"/>
      <c r="C69" s="208" t="s">
        <v>140</v>
      </c>
      <c r="D69" s="306">
        <f>SUM(D63:D68)</f>
        <v>1667</v>
      </c>
    </row>
    <row r="70" spans="1:4" ht="24.75">
      <c r="A70" s="389" t="s">
        <v>118</v>
      </c>
      <c r="B70" s="389"/>
      <c r="C70" s="389"/>
      <c r="D70" s="389"/>
    </row>
    <row r="71" spans="1:4" s="18" customFormat="1" ht="24.75" customHeight="1">
      <c r="A71" s="380" t="s">
        <v>94</v>
      </c>
      <c r="B71" s="380"/>
      <c r="C71" s="380"/>
      <c r="D71" s="380"/>
    </row>
    <row r="72" spans="1:4" s="18" customFormat="1" ht="24.75" customHeight="1">
      <c r="A72" s="380" t="s">
        <v>355</v>
      </c>
      <c r="B72" s="380"/>
      <c r="C72" s="380"/>
      <c r="D72" s="380"/>
    </row>
    <row r="73" spans="1:4" ht="25.5" thickBot="1">
      <c r="A73" s="383" t="s">
        <v>41</v>
      </c>
      <c r="B73" s="383"/>
      <c r="C73" s="383"/>
      <c r="D73" s="383"/>
    </row>
    <row r="74" spans="1:4" ht="24.75">
      <c r="A74" s="170" t="s">
        <v>42</v>
      </c>
      <c r="B74" s="384" t="s">
        <v>43</v>
      </c>
      <c r="C74" s="385"/>
      <c r="D74" s="171" t="s">
        <v>44</v>
      </c>
    </row>
    <row r="75" spans="1:4" ht="25.5" thickBot="1">
      <c r="A75" s="172" t="s">
        <v>45</v>
      </c>
      <c r="B75" s="386"/>
      <c r="C75" s="387"/>
      <c r="D75" s="173" t="s">
        <v>46</v>
      </c>
    </row>
    <row r="76" spans="1:4" ht="21.75" customHeight="1">
      <c r="A76" s="52"/>
      <c r="B76" s="53" t="s">
        <v>141</v>
      </c>
      <c r="C76" s="54" t="s">
        <v>168</v>
      </c>
      <c r="D76" s="304"/>
    </row>
    <row r="77" spans="1:4" ht="21.75" customHeight="1" thickBot="1">
      <c r="A77" s="61">
        <v>11000</v>
      </c>
      <c r="B77" s="62"/>
      <c r="C77" s="63" t="s">
        <v>142</v>
      </c>
      <c r="D77" s="307">
        <v>3181</v>
      </c>
    </row>
    <row r="78" spans="1:4" ht="21.75" customHeight="1" thickBot="1">
      <c r="A78" s="206"/>
      <c r="B78" s="207"/>
      <c r="C78" s="208" t="s">
        <v>143</v>
      </c>
      <c r="D78" s="306">
        <f>SUM(D77:D77)</f>
        <v>3181</v>
      </c>
    </row>
    <row r="79" spans="1:4" ht="21.75" customHeight="1">
      <c r="A79" s="52"/>
      <c r="B79" s="53" t="s">
        <v>144</v>
      </c>
      <c r="C79" s="54" t="s">
        <v>169</v>
      </c>
      <c r="D79" s="304"/>
    </row>
    <row r="80" spans="1:4" ht="21.75" customHeight="1">
      <c r="A80" s="55">
        <v>11100</v>
      </c>
      <c r="B80" s="56"/>
      <c r="C80" s="57" t="s">
        <v>145</v>
      </c>
      <c r="D80" s="305">
        <v>4376</v>
      </c>
    </row>
    <row r="81" spans="1:4" ht="21.75" customHeight="1" thickBot="1">
      <c r="A81" s="58">
        <v>17900</v>
      </c>
      <c r="B81" s="59"/>
      <c r="C81" s="60" t="s">
        <v>86</v>
      </c>
      <c r="D81" s="304">
        <v>959</v>
      </c>
    </row>
    <row r="82" spans="1:4" ht="23.25" customHeight="1" thickBot="1">
      <c r="A82" s="206"/>
      <c r="B82" s="207"/>
      <c r="C82" s="208" t="s">
        <v>146</v>
      </c>
      <c r="D82" s="306">
        <f>SUM(D80:D81)</f>
        <v>5335</v>
      </c>
    </row>
    <row r="83" spans="1:4" ht="20.25" customHeight="1">
      <c r="A83" s="52"/>
      <c r="B83" s="53" t="s">
        <v>147</v>
      </c>
      <c r="C83" s="54" t="s">
        <v>170</v>
      </c>
      <c r="D83" s="304"/>
    </row>
    <row r="84" spans="1:4" ht="25.5">
      <c r="A84" s="64">
        <v>11700</v>
      </c>
      <c r="B84" s="56"/>
      <c r="C84" s="35" t="s">
        <v>148</v>
      </c>
      <c r="D84" s="300">
        <v>53134</v>
      </c>
    </row>
    <row r="85" spans="1:4" ht="25.5">
      <c r="A85" s="65">
        <v>11700</v>
      </c>
      <c r="B85" s="59"/>
      <c r="C85" s="42" t="s">
        <v>149</v>
      </c>
      <c r="D85" s="299">
        <v>392</v>
      </c>
    </row>
    <row r="86" spans="1:4" ht="20.25" customHeight="1" thickBot="1">
      <c r="A86" s="61">
        <v>14222</v>
      </c>
      <c r="B86" s="62"/>
      <c r="C86" s="63" t="s">
        <v>150</v>
      </c>
      <c r="D86" s="307">
        <v>50000</v>
      </c>
    </row>
    <row r="87" spans="1:4" ht="20.25" customHeight="1" thickBot="1">
      <c r="A87" s="206"/>
      <c r="B87" s="207"/>
      <c r="C87" s="208" t="s">
        <v>151</v>
      </c>
      <c r="D87" s="306">
        <f>SUM(D84:D86)</f>
        <v>103526</v>
      </c>
    </row>
    <row r="88" spans="1:4" ht="20.25" customHeight="1">
      <c r="A88" s="52"/>
      <c r="B88" s="53" t="s">
        <v>152</v>
      </c>
      <c r="C88" s="54" t="s">
        <v>171</v>
      </c>
      <c r="D88" s="304"/>
    </row>
    <row r="89" spans="1:4" ht="20.25" customHeight="1">
      <c r="A89" s="55">
        <v>10900</v>
      </c>
      <c r="B89" s="56"/>
      <c r="C89" s="57" t="s">
        <v>54</v>
      </c>
      <c r="D89" s="305">
        <v>16327</v>
      </c>
    </row>
    <row r="90" spans="1:4" ht="20.25" customHeight="1">
      <c r="A90" s="55">
        <v>15700</v>
      </c>
      <c r="B90" s="56"/>
      <c r="C90" s="57" t="s">
        <v>153</v>
      </c>
      <c r="D90" s="305">
        <v>30</v>
      </c>
    </row>
    <row r="91" spans="1:4" ht="20.25" customHeight="1" thickBot="1">
      <c r="A91" s="58">
        <v>16700</v>
      </c>
      <c r="B91" s="59"/>
      <c r="C91" s="60" t="s">
        <v>83</v>
      </c>
      <c r="D91" s="304">
        <v>8516</v>
      </c>
    </row>
    <row r="92" spans="1:4" ht="20.25" customHeight="1" thickBot="1">
      <c r="A92" s="206"/>
      <c r="B92" s="207"/>
      <c r="C92" s="208" t="s">
        <v>154</v>
      </c>
      <c r="D92" s="306">
        <f>SUM(D89:D91)</f>
        <v>24873</v>
      </c>
    </row>
    <row r="93" spans="1:4" ht="20.25" customHeight="1">
      <c r="A93" s="52"/>
      <c r="B93" s="53" t="s">
        <v>155</v>
      </c>
      <c r="C93" s="54" t="s">
        <v>172</v>
      </c>
      <c r="D93" s="304"/>
    </row>
    <row r="94" spans="1:4" ht="20.25" customHeight="1" thickBot="1">
      <c r="A94" s="61">
        <v>40501</v>
      </c>
      <c r="B94" s="62"/>
      <c r="C94" s="63" t="s">
        <v>90</v>
      </c>
      <c r="D94" s="307">
        <v>328100</v>
      </c>
    </row>
    <row r="95" spans="1:4" ht="20.25" customHeight="1" thickBot="1">
      <c r="A95" s="206"/>
      <c r="B95" s="207"/>
      <c r="C95" s="208" t="s">
        <v>156</v>
      </c>
      <c r="D95" s="306">
        <f>SUM(D94)</f>
        <v>328100</v>
      </c>
    </row>
    <row r="96" spans="1:4" ht="20.25" customHeight="1" thickBot="1">
      <c r="A96" s="58">
        <v>19000</v>
      </c>
      <c r="B96" s="59"/>
      <c r="C96" s="66" t="s">
        <v>157</v>
      </c>
      <c r="D96" s="304">
        <v>48950</v>
      </c>
    </row>
    <row r="97" spans="1:4" ht="20.25" customHeight="1" thickBot="1">
      <c r="A97" s="209"/>
      <c r="B97" s="210"/>
      <c r="C97" s="211" t="s">
        <v>158</v>
      </c>
      <c r="D97" s="308">
        <f>SUM(D18+D21+D28+D36+D45+D50+D62+D69+D78+D82+D87+D92+D95+D96)</f>
        <v>1340000</v>
      </c>
    </row>
    <row r="98" spans="1:4" ht="13.5" customHeight="1">
      <c r="A98" s="67"/>
      <c r="B98" s="67"/>
      <c r="C98" s="67"/>
      <c r="D98" s="67"/>
    </row>
    <row r="99" spans="1:4" ht="13.5" customHeight="1">
      <c r="A99" s="67"/>
      <c r="B99" s="67"/>
      <c r="C99" s="67"/>
      <c r="D99" s="67"/>
    </row>
    <row r="100" spans="1:4" ht="43.5" customHeight="1">
      <c r="A100" s="67"/>
      <c r="B100" s="67"/>
      <c r="C100" s="67"/>
      <c r="D100" s="67"/>
    </row>
    <row r="101" spans="1:4" ht="24.75">
      <c r="A101" s="67"/>
      <c r="B101" s="67"/>
      <c r="C101" s="67"/>
      <c r="D101" s="159"/>
    </row>
    <row r="102" spans="1:4" ht="13.5" customHeight="1">
      <c r="A102" s="67"/>
      <c r="B102" s="67"/>
      <c r="C102" s="67"/>
      <c r="D102" s="67"/>
    </row>
    <row r="103" spans="1:4" ht="13.5" customHeight="1">
      <c r="A103" s="67"/>
      <c r="B103" s="67"/>
      <c r="C103" s="67"/>
      <c r="D103" s="67"/>
    </row>
    <row r="104" spans="1:4" ht="13.5" customHeight="1">
      <c r="A104" s="67"/>
      <c r="B104" s="67"/>
      <c r="C104" s="67"/>
      <c r="D104" s="67"/>
    </row>
    <row r="105" spans="1:4" ht="13.5" customHeight="1">
      <c r="A105" s="67"/>
      <c r="B105" s="67"/>
      <c r="C105" s="67"/>
      <c r="D105" s="67"/>
    </row>
    <row r="106" spans="1:4" ht="13.5" customHeight="1">
      <c r="A106" s="67"/>
      <c r="B106" s="67"/>
      <c r="C106" s="67"/>
      <c r="D106" s="67"/>
    </row>
    <row r="107" spans="1:4" ht="13.5" customHeight="1">
      <c r="A107" s="67"/>
      <c r="B107" s="67"/>
      <c r="C107" s="67"/>
      <c r="D107" s="67"/>
    </row>
    <row r="108" spans="1:4" ht="13.5" customHeight="1">
      <c r="A108" s="67"/>
      <c r="B108" s="67"/>
      <c r="C108" s="67"/>
      <c r="D108" s="67"/>
    </row>
    <row r="109" spans="1:4" ht="13.5" customHeight="1">
      <c r="A109" s="67"/>
      <c r="B109" s="67"/>
      <c r="C109" s="67"/>
      <c r="D109" s="67"/>
    </row>
    <row r="110" spans="1:4" ht="13.5" customHeight="1">
      <c r="A110" s="67"/>
      <c r="B110" s="67"/>
      <c r="C110" s="67"/>
      <c r="D110" s="67"/>
    </row>
    <row r="111" spans="1:4" ht="13.5" customHeight="1">
      <c r="A111" s="67"/>
      <c r="B111" s="67"/>
      <c r="C111" s="67"/>
      <c r="D111" s="67"/>
    </row>
    <row r="112" spans="1:4" ht="13.5" customHeight="1">
      <c r="A112" s="67"/>
      <c r="B112" s="67"/>
      <c r="C112" s="67"/>
      <c r="D112" s="67"/>
    </row>
    <row r="113" spans="1:4" ht="13.5" customHeight="1">
      <c r="A113" s="67"/>
      <c r="B113" s="67"/>
      <c r="C113" s="67"/>
      <c r="D113" s="67"/>
    </row>
    <row r="114" spans="1:4" ht="13.5" customHeight="1">
      <c r="A114" s="67"/>
      <c r="B114" s="67"/>
      <c r="C114" s="67"/>
      <c r="D114" s="67"/>
    </row>
    <row r="115" spans="1:4" ht="13.5" customHeight="1">
      <c r="A115" s="67"/>
      <c r="B115" s="67"/>
      <c r="C115" s="67"/>
      <c r="D115" s="67"/>
    </row>
    <row r="116" spans="1:4" ht="13.5" customHeight="1">
      <c r="A116" s="67"/>
      <c r="B116" s="67"/>
      <c r="C116" s="67"/>
      <c r="D116" s="67"/>
    </row>
    <row r="117" spans="1:4" ht="13.5" customHeight="1">
      <c r="A117" s="67"/>
      <c r="B117" s="67"/>
      <c r="C117" s="67"/>
      <c r="D117" s="67"/>
    </row>
    <row r="118" spans="1:4" ht="13.5" customHeight="1">
      <c r="A118" s="67"/>
      <c r="B118" s="67"/>
      <c r="C118" s="67"/>
      <c r="D118" s="67"/>
    </row>
    <row r="119" spans="1:4" ht="13.5" customHeight="1">
      <c r="A119" s="67"/>
      <c r="B119" s="67"/>
      <c r="C119" s="67"/>
      <c r="D119" s="67"/>
    </row>
    <row r="120" spans="1:4" ht="13.5" customHeight="1">
      <c r="A120" s="67"/>
      <c r="B120" s="67"/>
      <c r="C120" s="67"/>
      <c r="D120" s="67"/>
    </row>
    <row r="121" spans="1:4" ht="13.5" customHeight="1">
      <c r="A121" s="67"/>
      <c r="B121" s="67"/>
      <c r="C121" s="67"/>
      <c r="D121" s="67"/>
    </row>
    <row r="122" spans="1:4" ht="13.5" customHeight="1">
      <c r="A122" s="67"/>
      <c r="B122" s="67"/>
      <c r="C122" s="67"/>
      <c r="D122" s="67"/>
    </row>
    <row r="123" spans="1:4" ht="13.5" customHeight="1">
      <c r="A123" s="67"/>
      <c r="B123" s="67"/>
      <c r="C123" s="67"/>
      <c r="D123" s="67"/>
    </row>
    <row r="124" spans="1:4" ht="13.5" customHeight="1">
      <c r="A124" s="67"/>
      <c r="B124" s="67"/>
      <c r="C124" s="67"/>
      <c r="D124" s="67"/>
    </row>
    <row r="125" spans="1:4" ht="13.5" customHeight="1">
      <c r="A125" s="67"/>
      <c r="B125" s="67"/>
      <c r="C125" s="67"/>
      <c r="D125" s="67"/>
    </row>
    <row r="126" spans="1:4" ht="13.5" customHeight="1">
      <c r="A126" s="67"/>
      <c r="B126" s="67"/>
      <c r="C126" s="67"/>
      <c r="D126" s="67"/>
    </row>
    <row r="127" spans="1:4" ht="13.5" customHeight="1">
      <c r="A127" s="67"/>
      <c r="B127" s="67"/>
      <c r="C127" s="67"/>
      <c r="D127" s="67"/>
    </row>
    <row r="128" spans="1:4" ht="13.5" customHeight="1">
      <c r="A128" s="67"/>
      <c r="B128" s="67"/>
      <c r="C128" s="67"/>
      <c r="D128" s="67"/>
    </row>
    <row r="129" spans="1:4" ht="13.5" customHeight="1">
      <c r="A129" s="67"/>
      <c r="B129" s="67"/>
      <c r="C129" s="67"/>
      <c r="D129" s="67"/>
    </row>
    <row r="130" spans="1:4" ht="13.5" customHeight="1">
      <c r="A130" s="67"/>
      <c r="B130" s="67"/>
      <c r="C130" s="67"/>
      <c r="D130" s="67"/>
    </row>
    <row r="131" spans="1:4" ht="13.5" customHeight="1">
      <c r="A131" s="67"/>
      <c r="B131" s="67"/>
      <c r="C131" s="67"/>
      <c r="D131" s="67"/>
    </row>
    <row r="132" spans="1:4" ht="13.5" customHeight="1">
      <c r="A132" s="67"/>
      <c r="B132" s="67"/>
      <c r="C132" s="67"/>
      <c r="D132" s="67"/>
    </row>
    <row r="133" spans="1:4" ht="13.5" customHeight="1">
      <c r="A133" s="67"/>
      <c r="B133" s="67"/>
      <c r="C133" s="67"/>
      <c r="D133" s="67"/>
    </row>
    <row r="134" spans="1:4" ht="13.5" customHeight="1">
      <c r="A134" s="67"/>
      <c r="B134" s="67"/>
      <c r="C134" s="67"/>
      <c r="D134" s="67"/>
    </row>
    <row r="135" spans="1:4" ht="13.5" customHeight="1">
      <c r="A135" s="67"/>
      <c r="B135" s="67"/>
      <c r="C135" s="67"/>
      <c r="D135" s="67"/>
    </row>
    <row r="136" spans="1:4" ht="13.5" customHeight="1">
      <c r="A136" s="67"/>
      <c r="B136" s="67"/>
      <c r="C136" s="67"/>
      <c r="D136" s="67"/>
    </row>
    <row r="137" spans="1:4" ht="13.5" customHeight="1">
      <c r="A137" s="67"/>
      <c r="B137" s="67"/>
      <c r="C137" s="67"/>
      <c r="D137" s="67"/>
    </row>
    <row r="138" spans="1:4" ht="13.5" customHeight="1">
      <c r="A138" s="67"/>
      <c r="B138" s="67"/>
      <c r="C138" s="67"/>
      <c r="D138" s="67"/>
    </row>
    <row r="139" spans="1:4" ht="13.5" customHeight="1">
      <c r="A139" s="67"/>
      <c r="B139" s="67"/>
      <c r="C139" s="67"/>
      <c r="D139" s="67"/>
    </row>
    <row r="140" spans="1:4" ht="13.5" customHeight="1">
      <c r="A140" s="67"/>
      <c r="B140" s="67"/>
      <c r="C140" s="67"/>
      <c r="D140" s="67"/>
    </row>
    <row r="141" spans="1:4" ht="13.5" customHeight="1">
      <c r="A141" s="67"/>
      <c r="B141" s="67"/>
      <c r="C141" s="67"/>
      <c r="D141" s="67"/>
    </row>
    <row r="142" spans="1:4" ht="13.5" customHeight="1">
      <c r="A142" s="67"/>
      <c r="B142" s="67"/>
      <c r="C142" s="67"/>
      <c r="D142" s="67"/>
    </row>
    <row r="143" spans="1:4" ht="13.5" customHeight="1">
      <c r="A143" s="67"/>
      <c r="B143" s="67"/>
      <c r="C143" s="67"/>
      <c r="D143" s="67"/>
    </row>
    <row r="144" spans="1:4" ht="13.5" customHeight="1">
      <c r="A144" s="67"/>
      <c r="B144" s="67"/>
      <c r="C144" s="67"/>
      <c r="D144" s="67"/>
    </row>
    <row r="145" spans="1:4" ht="13.5" customHeight="1">
      <c r="A145" s="67"/>
      <c r="B145" s="67"/>
      <c r="C145" s="67"/>
      <c r="D145" s="67"/>
    </row>
    <row r="146" spans="1:4" ht="13.5" customHeight="1">
      <c r="A146" s="67"/>
      <c r="B146" s="67"/>
      <c r="C146" s="67"/>
      <c r="D146" s="67"/>
    </row>
    <row r="147" spans="1:4" ht="13.5" customHeight="1">
      <c r="A147" s="67"/>
      <c r="B147" s="67"/>
      <c r="C147" s="67"/>
      <c r="D147" s="67"/>
    </row>
    <row r="148" spans="1:4" ht="13.5" customHeight="1">
      <c r="A148" s="67"/>
      <c r="B148" s="67"/>
      <c r="C148" s="67"/>
      <c r="D148" s="67"/>
    </row>
    <row r="149" spans="1:4" ht="13.5" customHeight="1">
      <c r="A149" s="67"/>
      <c r="B149" s="67"/>
      <c r="C149" s="67"/>
      <c r="D149" s="67"/>
    </row>
    <row r="150" spans="1:4" ht="13.5" customHeight="1">
      <c r="A150" s="67"/>
      <c r="B150" s="67"/>
      <c r="C150" s="67"/>
      <c r="D150" s="67"/>
    </row>
    <row r="151" spans="1:4" ht="13.5" customHeight="1">
      <c r="A151" s="67"/>
      <c r="B151" s="67"/>
      <c r="C151" s="67"/>
      <c r="D151" s="67"/>
    </row>
    <row r="152" spans="1:4" ht="13.5" customHeight="1">
      <c r="A152" s="67"/>
      <c r="B152" s="67"/>
      <c r="C152" s="67"/>
      <c r="D152" s="67"/>
    </row>
    <row r="153" spans="1:4" ht="13.5" customHeight="1">
      <c r="A153" s="67"/>
      <c r="B153" s="67"/>
      <c r="C153" s="67"/>
      <c r="D153" s="67"/>
    </row>
    <row r="154" spans="1:4" ht="13.5" customHeight="1">
      <c r="A154" s="67"/>
      <c r="B154" s="67"/>
      <c r="C154" s="67"/>
      <c r="D154" s="67"/>
    </row>
    <row r="155" spans="1:4" ht="13.5" customHeight="1">
      <c r="A155" s="67"/>
      <c r="B155" s="67"/>
      <c r="C155" s="67"/>
      <c r="D155" s="67"/>
    </row>
    <row r="156" spans="1:4" ht="13.5" customHeight="1">
      <c r="A156" s="67"/>
      <c r="B156" s="67"/>
      <c r="C156" s="67"/>
      <c r="D156" s="67"/>
    </row>
    <row r="157" spans="1:4" ht="13.5" customHeight="1">
      <c r="A157" s="67"/>
      <c r="B157" s="67"/>
      <c r="C157" s="67"/>
      <c r="D157" s="67"/>
    </row>
    <row r="158" spans="1:4" ht="13.5" customHeight="1">
      <c r="A158" s="67"/>
      <c r="B158" s="67"/>
      <c r="C158" s="67"/>
      <c r="D158" s="67"/>
    </row>
    <row r="159" spans="1:4" ht="13.5" customHeight="1">
      <c r="A159" s="67"/>
      <c r="B159" s="67"/>
      <c r="C159" s="67"/>
      <c r="D159" s="67"/>
    </row>
    <row r="160" spans="1:4" ht="13.5" customHeight="1">
      <c r="A160" s="67"/>
      <c r="B160" s="67"/>
      <c r="C160" s="67"/>
      <c r="D160" s="67"/>
    </row>
    <row r="161" spans="1:4" ht="13.5" customHeight="1">
      <c r="A161" s="67"/>
      <c r="B161" s="67"/>
      <c r="C161" s="67"/>
      <c r="D161" s="67"/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</sheetData>
  <sheetProtection/>
  <mergeCells count="15">
    <mergeCell ref="A40:D40"/>
    <mergeCell ref="A71:D71"/>
    <mergeCell ref="A72:D72"/>
    <mergeCell ref="B5:C6"/>
    <mergeCell ref="B41:C42"/>
    <mergeCell ref="A73:D73"/>
    <mergeCell ref="B74:C75"/>
    <mergeCell ref="A1:D1"/>
    <mergeCell ref="A2:D2"/>
    <mergeCell ref="A3:D3"/>
    <mergeCell ref="A70:D70"/>
    <mergeCell ref="A38:D38"/>
    <mergeCell ref="A39:D39"/>
    <mergeCell ref="A37:D37"/>
    <mergeCell ref="A4:D4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rightToLeft="1" zoomScalePageLayoutView="0" workbookViewId="0" topLeftCell="A1">
      <selection activeCell="D28" sqref="D28"/>
    </sheetView>
  </sheetViews>
  <sheetFormatPr defaultColWidth="9.140625" defaultRowHeight="12.75"/>
  <cols>
    <col min="1" max="1" width="5.7109375" style="70" customWidth="1"/>
    <col min="2" max="2" width="7.57421875" style="71" bestFit="1" customWidth="1"/>
    <col min="3" max="3" width="5.7109375" style="70" customWidth="1"/>
    <col min="4" max="4" width="44.8515625" style="70" bestFit="1" customWidth="1"/>
    <col min="5" max="5" width="22.421875" style="96" bestFit="1" customWidth="1"/>
    <col min="6" max="16384" width="9.140625" style="70" customWidth="1"/>
  </cols>
  <sheetData>
    <row r="1" spans="1:5" s="68" customFormat="1" ht="18.75" customHeight="1">
      <c r="A1" s="379" t="s">
        <v>173</v>
      </c>
      <c r="B1" s="379"/>
      <c r="C1" s="379"/>
      <c r="D1" s="379"/>
      <c r="E1" s="379"/>
    </row>
    <row r="2" spans="1:5" s="69" customFormat="1" ht="21" customHeight="1">
      <c r="A2" s="380" t="s">
        <v>174</v>
      </c>
      <c r="B2" s="380"/>
      <c r="C2" s="380"/>
      <c r="D2" s="380"/>
      <c r="E2" s="380"/>
    </row>
    <row r="3" spans="1:5" s="69" customFormat="1" ht="21" customHeight="1">
      <c r="A3" s="380" t="s">
        <v>356</v>
      </c>
      <c r="B3" s="380"/>
      <c r="C3" s="380"/>
      <c r="D3" s="380"/>
      <c r="E3" s="380"/>
    </row>
    <row r="4" spans="3:5" ht="14.25" thickBot="1">
      <c r="C4" s="72"/>
      <c r="D4" s="73"/>
      <c r="E4" s="74" t="s">
        <v>41</v>
      </c>
    </row>
    <row r="5" spans="1:5" s="75" customFormat="1" ht="24" customHeight="1">
      <c r="A5" s="174" t="s">
        <v>175</v>
      </c>
      <c r="B5" s="175"/>
      <c r="C5" s="176"/>
      <c r="D5" s="177"/>
      <c r="E5" s="178" t="s">
        <v>44</v>
      </c>
    </row>
    <row r="6" spans="1:5" s="75" customFormat="1" ht="24" customHeight="1" thickBot="1">
      <c r="A6" s="179" t="s">
        <v>176</v>
      </c>
      <c r="B6" s="180" t="s">
        <v>177</v>
      </c>
      <c r="C6" s="181" t="s">
        <v>178</v>
      </c>
      <c r="D6" s="182" t="s">
        <v>179</v>
      </c>
      <c r="E6" s="183" t="s">
        <v>46</v>
      </c>
    </row>
    <row r="7" spans="1:5" s="75" customFormat="1" ht="17.25" customHeight="1">
      <c r="A7" s="76"/>
      <c r="B7" s="77"/>
      <c r="C7" s="78"/>
      <c r="D7" s="224" t="s">
        <v>360</v>
      </c>
      <c r="E7" s="309"/>
    </row>
    <row r="8" spans="1:5" s="75" customFormat="1" ht="17.25" customHeight="1">
      <c r="A8" s="79">
        <v>21</v>
      </c>
      <c r="B8" s="80">
        <v>101</v>
      </c>
      <c r="C8" s="81">
        <v>1</v>
      </c>
      <c r="D8" s="82" t="s">
        <v>180</v>
      </c>
      <c r="E8" s="310">
        <v>300000</v>
      </c>
    </row>
    <row r="9" spans="1:5" s="75" customFormat="1" ht="17.25" customHeight="1">
      <c r="A9" s="79">
        <v>11</v>
      </c>
      <c r="B9" s="80">
        <v>103</v>
      </c>
      <c r="C9" s="81">
        <v>1</v>
      </c>
      <c r="D9" s="82" t="s">
        <v>181</v>
      </c>
      <c r="E9" s="310">
        <v>111000</v>
      </c>
    </row>
    <row r="10" spans="1:5" s="75" customFormat="1" ht="17.25" customHeight="1">
      <c r="A10" s="79">
        <v>11</v>
      </c>
      <c r="B10" s="80">
        <v>104</v>
      </c>
      <c r="C10" s="81">
        <v>1</v>
      </c>
      <c r="D10" s="82" t="s">
        <v>182</v>
      </c>
      <c r="E10" s="310">
        <v>15300</v>
      </c>
    </row>
    <row r="11" spans="1:5" s="75" customFormat="1" ht="17.25" customHeight="1">
      <c r="A11" s="79">
        <v>41</v>
      </c>
      <c r="B11" s="80">
        <v>104</v>
      </c>
      <c r="C11" s="81">
        <v>1</v>
      </c>
      <c r="D11" s="82" t="s">
        <v>183</v>
      </c>
      <c r="E11" s="310">
        <v>25500</v>
      </c>
    </row>
    <row r="12" spans="1:5" s="75" customFormat="1" ht="17.25" customHeight="1">
      <c r="A12" s="79">
        <v>51</v>
      </c>
      <c r="B12" s="80">
        <v>105</v>
      </c>
      <c r="C12" s="81">
        <v>1</v>
      </c>
      <c r="D12" s="82" t="s">
        <v>184</v>
      </c>
      <c r="E12" s="310">
        <v>5200</v>
      </c>
    </row>
    <row r="13" spans="1:5" s="75" customFormat="1" ht="17.25" customHeight="1">
      <c r="A13" s="79">
        <v>52</v>
      </c>
      <c r="B13" s="80">
        <v>105</v>
      </c>
      <c r="C13" s="81">
        <v>1</v>
      </c>
      <c r="D13" s="82" t="s">
        <v>185</v>
      </c>
      <c r="E13" s="310">
        <v>33000</v>
      </c>
    </row>
    <row r="14" spans="1:5" s="75" customFormat="1" ht="17.25" customHeight="1">
      <c r="A14" s="79">
        <v>53</v>
      </c>
      <c r="B14" s="80">
        <v>105</v>
      </c>
      <c r="C14" s="81">
        <v>1</v>
      </c>
      <c r="D14" s="82" t="s">
        <v>186</v>
      </c>
      <c r="E14" s="310">
        <v>18000</v>
      </c>
    </row>
    <row r="15" spans="1:5" s="75" customFormat="1" ht="17.25" customHeight="1">
      <c r="A15" s="79">
        <v>54</v>
      </c>
      <c r="B15" s="80">
        <v>105</v>
      </c>
      <c r="C15" s="81">
        <v>1</v>
      </c>
      <c r="D15" s="82" t="s">
        <v>187</v>
      </c>
      <c r="E15" s="310">
        <v>19000</v>
      </c>
    </row>
    <row r="16" spans="1:5" s="75" customFormat="1" ht="17.25" customHeight="1">
      <c r="A16" s="79">
        <v>55</v>
      </c>
      <c r="B16" s="80">
        <v>105</v>
      </c>
      <c r="C16" s="81">
        <v>1</v>
      </c>
      <c r="D16" s="82" t="s">
        <v>188</v>
      </c>
      <c r="E16" s="310">
        <v>9500</v>
      </c>
    </row>
    <row r="17" spans="1:5" s="75" customFormat="1" ht="17.25" customHeight="1">
      <c r="A17" s="79">
        <v>61</v>
      </c>
      <c r="B17" s="80">
        <v>105</v>
      </c>
      <c r="C17" s="81">
        <v>1</v>
      </c>
      <c r="D17" s="82" t="s">
        <v>189</v>
      </c>
      <c r="E17" s="310">
        <v>3500</v>
      </c>
    </row>
    <row r="18" spans="1:5" s="75" customFormat="1" ht="17.25" customHeight="1" thickBot="1">
      <c r="A18" s="76">
        <v>11</v>
      </c>
      <c r="B18" s="83">
        <v>106</v>
      </c>
      <c r="C18" s="84">
        <v>1</v>
      </c>
      <c r="D18" s="85" t="s">
        <v>190</v>
      </c>
      <c r="E18" s="311">
        <v>170000</v>
      </c>
    </row>
    <row r="19" spans="1:5" s="75" customFormat="1" ht="22.5" customHeight="1" thickBot="1">
      <c r="A19" s="220"/>
      <c r="B19" s="221"/>
      <c r="C19" s="222"/>
      <c r="D19" s="223" t="s">
        <v>191</v>
      </c>
      <c r="E19" s="312">
        <f>SUM(E8:E18)</f>
        <v>710000</v>
      </c>
    </row>
    <row r="20" spans="1:5" s="75" customFormat="1" ht="17.25" customHeight="1">
      <c r="A20" s="76"/>
      <c r="B20" s="83"/>
      <c r="C20" s="84"/>
      <c r="D20" s="225" t="s">
        <v>361</v>
      </c>
      <c r="E20" s="299"/>
    </row>
    <row r="21" spans="1:5" s="75" customFormat="1" ht="17.25" customHeight="1">
      <c r="A21" s="79">
        <v>13</v>
      </c>
      <c r="B21" s="80">
        <v>108</v>
      </c>
      <c r="C21" s="81">
        <v>1</v>
      </c>
      <c r="D21" s="86" t="s">
        <v>192</v>
      </c>
      <c r="E21" s="310">
        <v>8100</v>
      </c>
    </row>
    <row r="22" spans="1:5" s="75" customFormat="1" ht="17.25" customHeight="1">
      <c r="A22" s="79">
        <v>14</v>
      </c>
      <c r="B22" s="80">
        <v>108</v>
      </c>
      <c r="C22" s="81">
        <v>1</v>
      </c>
      <c r="D22" s="86" t="s">
        <v>193</v>
      </c>
      <c r="E22" s="310">
        <v>250</v>
      </c>
    </row>
    <row r="23" spans="1:5" s="75" customFormat="1" ht="17.25" customHeight="1">
      <c r="A23" s="79">
        <v>15</v>
      </c>
      <c r="B23" s="80">
        <v>108</v>
      </c>
      <c r="C23" s="81">
        <v>1</v>
      </c>
      <c r="D23" s="346" t="s">
        <v>359</v>
      </c>
      <c r="E23" s="310">
        <v>300</v>
      </c>
    </row>
    <row r="24" spans="1:5" s="75" customFormat="1" ht="17.25" customHeight="1">
      <c r="A24" s="79">
        <v>16</v>
      </c>
      <c r="B24" s="80">
        <v>108</v>
      </c>
      <c r="C24" s="81">
        <v>1</v>
      </c>
      <c r="D24" s="86" t="s">
        <v>194</v>
      </c>
      <c r="E24" s="310">
        <v>33000</v>
      </c>
    </row>
    <row r="25" spans="1:5" s="75" customFormat="1" ht="17.25" customHeight="1">
      <c r="A25" s="79">
        <v>17</v>
      </c>
      <c r="B25" s="80">
        <v>108</v>
      </c>
      <c r="C25" s="81">
        <v>1</v>
      </c>
      <c r="D25" s="86" t="s">
        <v>195</v>
      </c>
      <c r="E25" s="310">
        <v>330</v>
      </c>
    </row>
    <row r="26" spans="1:5" s="75" customFormat="1" ht="17.25" customHeight="1">
      <c r="A26" s="79">
        <v>18</v>
      </c>
      <c r="B26" s="80">
        <v>108</v>
      </c>
      <c r="C26" s="81">
        <v>1</v>
      </c>
      <c r="D26" s="86" t="s">
        <v>196</v>
      </c>
      <c r="E26" s="310">
        <v>41000</v>
      </c>
    </row>
    <row r="27" spans="1:5" s="75" customFormat="1" ht="17.25" customHeight="1">
      <c r="A27" s="79">
        <v>21</v>
      </c>
      <c r="B27" s="80">
        <v>108</v>
      </c>
      <c r="C27" s="81">
        <v>1</v>
      </c>
      <c r="D27" s="86" t="s">
        <v>197</v>
      </c>
      <c r="E27" s="310">
        <v>9000</v>
      </c>
    </row>
    <row r="28" spans="1:5" s="75" customFormat="1" ht="17.25" customHeight="1">
      <c r="A28" s="79">
        <v>31</v>
      </c>
      <c r="B28" s="80">
        <v>108</v>
      </c>
      <c r="C28" s="81">
        <v>1</v>
      </c>
      <c r="D28" s="86" t="s">
        <v>198</v>
      </c>
      <c r="E28" s="310">
        <v>7300</v>
      </c>
    </row>
    <row r="29" spans="1:5" s="75" customFormat="1" ht="17.25" customHeight="1">
      <c r="A29" s="79">
        <v>41</v>
      </c>
      <c r="B29" s="80">
        <v>108</v>
      </c>
      <c r="C29" s="81">
        <v>1</v>
      </c>
      <c r="D29" s="86" t="s">
        <v>199</v>
      </c>
      <c r="E29" s="313">
        <v>320000</v>
      </c>
    </row>
    <row r="30" spans="1:5" s="75" customFormat="1" ht="17.25" customHeight="1">
      <c r="A30" s="79">
        <v>42</v>
      </c>
      <c r="B30" s="80">
        <v>108</v>
      </c>
      <c r="C30" s="81">
        <v>1</v>
      </c>
      <c r="D30" s="86" t="s">
        <v>200</v>
      </c>
      <c r="E30" s="310">
        <v>20000</v>
      </c>
    </row>
    <row r="31" spans="1:5" s="75" customFormat="1" ht="17.25" customHeight="1">
      <c r="A31" s="79">
        <v>11</v>
      </c>
      <c r="B31" s="80">
        <v>109</v>
      </c>
      <c r="C31" s="81">
        <v>1</v>
      </c>
      <c r="D31" s="86" t="s">
        <v>201</v>
      </c>
      <c r="E31" s="313">
        <v>14000</v>
      </c>
    </row>
    <row r="32" spans="1:5" s="75" customFormat="1" ht="17.25" customHeight="1">
      <c r="A32" s="79">
        <v>12</v>
      </c>
      <c r="B32" s="80">
        <v>109</v>
      </c>
      <c r="C32" s="81">
        <v>1</v>
      </c>
      <c r="D32" s="86" t="s">
        <v>202</v>
      </c>
      <c r="E32" s="313">
        <v>30500</v>
      </c>
    </row>
    <row r="33" spans="1:5" s="75" customFormat="1" ht="17.25" customHeight="1">
      <c r="A33" s="79">
        <v>11</v>
      </c>
      <c r="B33" s="80">
        <v>110</v>
      </c>
      <c r="C33" s="81">
        <v>1</v>
      </c>
      <c r="D33" s="86" t="s">
        <v>203</v>
      </c>
      <c r="E33" s="310">
        <v>41500</v>
      </c>
    </row>
    <row r="34" spans="1:5" s="75" customFormat="1" ht="17.25" customHeight="1">
      <c r="A34" s="79">
        <v>11</v>
      </c>
      <c r="B34" s="80">
        <v>112</v>
      </c>
      <c r="C34" s="81">
        <v>1</v>
      </c>
      <c r="D34" s="86" t="s">
        <v>204</v>
      </c>
      <c r="E34" s="310">
        <v>10000</v>
      </c>
    </row>
    <row r="35" spans="1:5" s="75" customFormat="1" ht="17.25" customHeight="1">
      <c r="A35" s="79">
        <v>21</v>
      </c>
      <c r="B35" s="80">
        <v>112</v>
      </c>
      <c r="C35" s="81">
        <v>1</v>
      </c>
      <c r="D35" s="86" t="s">
        <v>205</v>
      </c>
      <c r="E35" s="310">
        <v>160</v>
      </c>
    </row>
    <row r="36" spans="1:5" s="75" customFormat="1" ht="17.25" customHeight="1">
      <c r="A36" s="79">
        <v>22</v>
      </c>
      <c r="B36" s="80">
        <v>112</v>
      </c>
      <c r="C36" s="81">
        <v>1</v>
      </c>
      <c r="D36" s="86" t="s">
        <v>206</v>
      </c>
      <c r="E36" s="310">
        <v>160</v>
      </c>
    </row>
    <row r="37" spans="1:5" s="75" customFormat="1" ht="17.25" customHeight="1">
      <c r="A37" s="79">
        <v>23</v>
      </c>
      <c r="B37" s="80">
        <v>112</v>
      </c>
      <c r="C37" s="81">
        <v>1</v>
      </c>
      <c r="D37" s="86" t="s">
        <v>207</v>
      </c>
      <c r="E37" s="310">
        <v>450</v>
      </c>
    </row>
    <row r="38" spans="1:5" s="75" customFormat="1" ht="17.25" customHeight="1">
      <c r="A38" s="79">
        <v>24</v>
      </c>
      <c r="B38" s="80">
        <v>112</v>
      </c>
      <c r="C38" s="81">
        <v>1</v>
      </c>
      <c r="D38" s="86" t="s">
        <v>208</v>
      </c>
      <c r="E38" s="310">
        <v>18000</v>
      </c>
    </row>
    <row r="39" spans="1:5" s="75" customFormat="1" ht="17.25" customHeight="1">
      <c r="A39" s="79">
        <v>26</v>
      </c>
      <c r="B39" s="80">
        <v>112</v>
      </c>
      <c r="C39" s="81">
        <v>1</v>
      </c>
      <c r="D39" s="86" t="s">
        <v>209</v>
      </c>
      <c r="E39" s="310">
        <v>24500</v>
      </c>
    </row>
    <row r="40" spans="1:5" s="75" customFormat="1" ht="17.25" customHeight="1">
      <c r="A40" s="76">
        <v>12</v>
      </c>
      <c r="B40" s="83">
        <v>100</v>
      </c>
      <c r="C40" s="87">
        <v>1</v>
      </c>
      <c r="D40" s="88" t="s">
        <v>210</v>
      </c>
      <c r="E40" s="310">
        <v>2500</v>
      </c>
    </row>
    <row r="41" spans="1:5" s="75" customFormat="1" ht="22.5" customHeight="1">
      <c r="A41" s="216"/>
      <c r="B41" s="217"/>
      <c r="C41" s="218"/>
      <c r="D41" s="219" t="s">
        <v>211</v>
      </c>
      <c r="E41" s="314">
        <f>SUM(E21:E40)</f>
        <v>581050</v>
      </c>
    </row>
    <row r="42" spans="1:5" s="75" customFormat="1" ht="20.25" customHeight="1" thickBot="1">
      <c r="A42" s="89"/>
      <c r="B42" s="90"/>
      <c r="C42" s="91"/>
      <c r="D42" s="226" t="s">
        <v>212</v>
      </c>
      <c r="E42" s="315">
        <v>48950</v>
      </c>
    </row>
    <row r="43" spans="1:5" s="75" customFormat="1" ht="22.5" customHeight="1" thickBot="1">
      <c r="A43" s="212"/>
      <c r="B43" s="213"/>
      <c r="C43" s="214"/>
      <c r="D43" s="215" t="s">
        <v>213</v>
      </c>
      <c r="E43" s="316">
        <f>SUM(E19+E41+E42)</f>
        <v>1340000</v>
      </c>
    </row>
    <row r="44" spans="1:5" ht="15.75" customHeight="1">
      <c r="A44" s="92"/>
      <c r="B44" s="92"/>
      <c r="C44" s="93"/>
      <c r="D44" s="94"/>
      <c r="E44" s="95"/>
    </row>
  </sheetData>
  <sheetProtection/>
  <mergeCells count="3">
    <mergeCell ref="A1:E1"/>
    <mergeCell ref="A2:E2"/>
    <mergeCell ref="A3:E3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zoomScalePageLayoutView="0" workbookViewId="0" topLeftCell="A1">
      <selection activeCell="C8" sqref="C8:C21"/>
    </sheetView>
  </sheetViews>
  <sheetFormatPr defaultColWidth="9.140625" defaultRowHeight="12.75"/>
  <cols>
    <col min="1" max="1" width="13.00390625" style="27" bestFit="1" customWidth="1"/>
    <col min="2" max="2" width="45.28125" style="28" bestFit="1" customWidth="1"/>
    <col min="3" max="3" width="18.8515625" style="28" bestFit="1" customWidth="1"/>
    <col min="4" max="16384" width="9.140625" style="28" customWidth="1"/>
  </cols>
  <sheetData>
    <row r="1" spans="1:3" ht="28.5" customHeight="1">
      <c r="A1" s="389" t="s">
        <v>214</v>
      </c>
      <c r="B1" s="389"/>
      <c r="C1" s="389"/>
    </row>
    <row r="2" spans="1:3" s="18" customFormat="1" ht="28.5" customHeight="1">
      <c r="A2" s="380" t="s">
        <v>215</v>
      </c>
      <c r="B2" s="380"/>
      <c r="C2" s="380"/>
    </row>
    <row r="3" spans="1:3" s="18" customFormat="1" ht="28.5" customHeight="1">
      <c r="A3" s="380" t="s">
        <v>357</v>
      </c>
      <c r="B3" s="380"/>
      <c r="C3" s="380"/>
    </row>
    <row r="4" spans="1:3" ht="24" customHeight="1">
      <c r="A4" s="97"/>
      <c r="B4" s="97"/>
      <c r="C4" s="97"/>
    </row>
    <row r="5" spans="2:3" ht="19.5" customHeight="1" thickBot="1">
      <c r="B5" s="67"/>
      <c r="C5" s="98" t="s">
        <v>41</v>
      </c>
    </row>
    <row r="6" spans="1:3" s="99" customFormat="1" ht="21.75" customHeight="1">
      <c r="A6" s="184" t="s">
        <v>42</v>
      </c>
      <c r="B6" s="394" t="s">
        <v>43</v>
      </c>
      <c r="C6" s="185" t="s">
        <v>44</v>
      </c>
    </row>
    <row r="7" spans="1:3" s="99" customFormat="1" ht="21.75" customHeight="1" thickBot="1">
      <c r="A7" s="186" t="s">
        <v>45</v>
      </c>
      <c r="B7" s="395"/>
      <c r="C7" s="187" t="s">
        <v>46</v>
      </c>
    </row>
    <row r="8" spans="1:3" s="18" customFormat="1" ht="27.75" customHeight="1">
      <c r="A8" s="100"/>
      <c r="B8" s="101" t="s">
        <v>216</v>
      </c>
      <c r="C8" s="317"/>
    </row>
    <row r="9" spans="1:3" s="18" customFormat="1" ht="27.75" customHeight="1">
      <c r="A9" s="100"/>
      <c r="B9" s="102" t="s">
        <v>217</v>
      </c>
      <c r="C9" s="317"/>
    </row>
    <row r="10" spans="1:3" s="18" customFormat="1" ht="27.75" customHeight="1">
      <c r="A10" s="100">
        <v>10500</v>
      </c>
      <c r="B10" s="103" t="s">
        <v>218</v>
      </c>
      <c r="C10" s="317">
        <v>100</v>
      </c>
    </row>
    <row r="11" spans="1:3" s="18" customFormat="1" ht="27.75" customHeight="1">
      <c r="A11" s="227"/>
      <c r="B11" s="228" t="s">
        <v>102</v>
      </c>
      <c r="C11" s="318">
        <f>SUM(C5:C10)</f>
        <v>100</v>
      </c>
    </row>
    <row r="12" spans="1:3" s="18" customFormat="1" ht="27.75" customHeight="1">
      <c r="A12" s="100"/>
      <c r="B12" s="102" t="s">
        <v>223</v>
      </c>
      <c r="C12" s="317"/>
    </row>
    <row r="13" spans="1:3" s="18" customFormat="1" ht="27.75" customHeight="1">
      <c r="A13" s="104">
        <v>10107</v>
      </c>
      <c r="B13" s="103" t="s">
        <v>219</v>
      </c>
      <c r="C13" s="317">
        <v>715</v>
      </c>
    </row>
    <row r="14" spans="1:3" s="18" customFormat="1" ht="27.75" customHeight="1">
      <c r="A14" s="105">
        <v>11900</v>
      </c>
      <c r="B14" s="103" t="s">
        <v>129</v>
      </c>
      <c r="C14" s="317">
        <v>47185</v>
      </c>
    </row>
    <row r="15" spans="1:3" s="18" customFormat="1" ht="27.75" customHeight="1" thickBot="1">
      <c r="A15" s="229"/>
      <c r="B15" s="230" t="s">
        <v>136</v>
      </c>
      <c r="C15" s="319">
        <f>SUM(C12:C14)</f>
        <v>47900</v>
      </c>
    </row>
    <row r="16" spans="1:3" s="18" customFormat="1" ht="27.75" customHeight="1" thickBot="1">
      <c r="A16" s="231"/>
      <c r="B16" s="232" t="s">
        <v>220</v>
      </c>
      <c r="C16" s="320">
        <f>SUM(C15,C11)</f>
        <v>48000</v>
      </c>
    </row>
    <row r="17" spans="1:3" s="18" customFormat="1" ht="27.75" customHeight="1">
      <c r="A17" s="106"/>
      <c r="B17" s="107" t="s">
        <v>224</v>
      </c>
      <c r="C17" s="321"/>
    </row>
    <row r="18" spans="1:3" s="18" customFormat="1" ht="27.75" customHeight="1">
      <c r="A18" s="108"/>
      <c r="B18" s="109" t="s">
        <v>225</v>
      </c>
      <c r="C18" s="317"/>
    </row>
    <row r="19" spans="1:3" s="18" customFormat="1" ht="27.75" customHeight="1">
      <c r="A19" s="100">
        <v>40501</v>
      </c>
      <c r="B19" s="103" t="s">
        <v>221</v>
      </c>
      <c r="C19" s="317">
        <v>16000</v>
      </c>
    </row>
    <row r="20" spans="1:3" s="18" customFormat="1" ht="27.75" customHeight="1" thickBot="1">
      <c r="A20" s="233"/>
      <c r="B20" s="234" t="s">
        <v>156</v>
      </c>
      <c r="C20" s="319">
        <f>SUM(C18:C19)</f>
        <v>16000</v>
      </c>
    </row>
    <row r="21" spans="1:3" s="18" customFormat="1" ht="27.75" customHeight="1" thickBot="1">
      <c r="A21" s="235"/>
      <c r="B21" s="232" t="s">
        <v>222</v>
      </c>
      <c r="C21" s="320">
        <f>SUM(C19)</f>
        <v>16000</v>
      </c>
    </row>
    <row r="22" spans="1:3" ht="24.75">
      <c r="A22" s="92"/>
      <c r="B22" s="92"/>
      <c r="C22" s="67"/>
    </row>
    <row r="23" spans="1:3" ht="24.75">
      <c r="A23" s="110"/>
      <c r="B23" s="111"/>
      <c r="C23" s="67"/>
    </row>
    <row r="24" spans="2:3" ht="24.75">
      <c r="B24" s="67"/>
      <c r="C24" s="67"/>
    </row>
    <row r="25" spans="2:3" ht="24.75">
      <c r="B25" s="67"/>
      <c r="C25" s="67"/>
    </row>
    <row r="26" spans="2:3" ht="24.75">
      <c r="B26" s="67"/>
      <c r="C26" s="67"/>
    </row>
    <row r="27" spans="2:3" ht="24.75">
      <c r="B27" s="67"/>
      <c r="C27" s="67"/>
    </row>
    <row r="28" spans="2:3" ht="24.75">
      <c r="B28" s="67"/>
      <c r="C28" s="67"/>
    </row>
    <row r="29" spans="2:3" ht="24.75">
      <c r="B29" s="67"/>
      <c r="C29" s="67"/>
    </row>
    <row r="30" spans="2:3" ht="24.75">
      <c r="B30" s="67"/>
      <c r="C30" s="67"/>
    </row>
    <row r="31" spans="2:3" ht="24.75">
      <c r="B31" s="67"/>
      <c r="C31" s="67"/>
    </row>
    <row r="32" spans="2:3" ht="24.75">
      <c r="B32" s="67"/>
      <c r="C32" s="67"/>
    </row>
    <row r="33" spans="2:3" ht="24.75">
      <c r="B33" s="67"/>
      <c r="C33" s="67"/>
    </row>
  </sheetData>
  <sheetProtection/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rightToLeft="1" zoomScalePageLayoutView="0" workbookViewId="0" topLeftCell="A1">
      <selection activeCell="H12" sqref="H12"/>
    </sheetView>
  </sheetViews>
  <sheetFormatPr defaultColWidth="9.140625" defaultRowHeight="12.75"/>
  <cols>
    <col min="1" max="1" width="7.28125" style="28" customWidth="1"/>
    <col min="2" max="2" width="8.421875" style="28" bestFit="1" customWidth="1"/>
    <col min="3" max="3" width="7.28125" style="27" customWidth="1"/>
    <col min="4" max="4" width="52.00390625" style="28" bestFit="1" customWidth="1"/>
    <col min="5" max="5" width="18.7109375" style="28" bestFit="1" customWidth="1"/>
    <col min="6" max="16384" width="9.140625" style="28" customWidth="1"/>
  </cols>
  <sheetData>
    <row r="1" spans="1:5" s="18" customFormat="1" ht="29.25" customHeight="1">
      <c r="A1" s="389" t="s">
        <v>226</v>
      </c>
      <c r="B1" s="389"/>
      <c r="C1" s="389"/>
      <c r="D1" s="389"/>
      <c r="E1" s="389"/>
    </row>
    <row r="2" spans="1:5" s="18" customFormat="1" ht="29.25" customHeight="1">
      <c r="A2" s="380" t="s">
        <v>215</v>
      </c>
      <c r="B2" s="380"/>
      <c r="C2" s="380"/>
      <c r="D2" s="380"/>
      <c r="E2" s="380"/>
    </row>
    <row r="3" spans="1:5" s="18" customFormat="1" ht="29.25" customHeight="1">
      <c r="A3" s="380" t="s">
        <v>358</v>
      </c>
      <c r="B3" s="380"/>
      <c r="C3" s="380"/>
      <c r="D3" s="380"/>
      <c r="E3" s="380"/>
    </row>
    <row r="4" spans="3:5" ht="19.5" customHeight="1" thickBot="1">
      <c r="C4" s="112"/>
      <c r="D4" s="113"/>
      <c r="E4" s="114" t="s">
        <v>41</v>
      </c>
    </row>
    <row r="5" spans="1:5" s="99" customFormat="1" ht="21.75" customHeight="1">
      <c r="A5" s="188" t="s">
        <v>175</v>
      </c>
      <c r="B5" s="189"/>
      <c r="C5" s="190"/>
      <c r="D5" s="394" t="s">
        <v>43</v>
      </c>
      <c r="E5" s="185" t="s">
        <v>44</v>
      </c>
    </row>
    <row r="6" spans="1:5" s="99" customFormat="1" ht="21.75" customHeight="1" thickBot="1">
      <c r="A6" s="191" t="s">
        <v>176</v>
      </c>
      <c r="B6" s="192" t="s">
        <v>177</v>
      </c>
      <c r="C6" s="193" t="s">
        <v>178</v>
      </c>
      <c r="D6" s="395"/>
      <c r="E6" s="187" t="s">
        <v>46</v>
      </c>
    </row>
    <row r="7" spans="1:5" s="99" customFormat="1" ht="15" customHeight="1">
      <c r="A7" s="104"/>
      <c r="B7" s="115"/>
      <c r="C7" s="116"/>
      <c r="D7" s="116"/>
      <c r="E7" s="117"/>
    </row>
    <row r="8" spans="1:5" s="18" customFormat="1" ht="25.5" customHeight="1">
      <c r="A8" s="118"/>
      <c r="B8" s="119"/>
      <c r="C8" s="120"/>
      <c r="D8" s="107" t="s">
        <v>227</v>
      </c>
      <c r="E8" s="322"/>
    </row>
    <row r="9" spans="1:5" s="18" customFormat="1" ht="34.5" customHeight="1">
      <c r="A9" s="100">
        <v>11</v>
      </c>
      <c r="B9" s="121">
        <v>213</v>
      </c>
      <c r="C9" s="122">
        <v>1</v>
      </c>
      <c r="D9" s="103" t="s">
        <v>228</v>
      </c>
      <c r="E9" s="322">
        <v>1750</v>
      </c>
    </row>
    <row r="10" spans="1:5" s="18" customFormat="1" ht="27" customHeight="1" thickBot="1">
      <c r="A10" s="100">
        <v>11</v>
      </c>
      <c r="B10" s="121">
        <v>215</v>
      </c>
      <c r="C10" s="122">
        <v>1</v>
      </c>
      <c r="D10" s="103" t="s">
        <v>229</v>
      </c>
      <c r="E10" s="322">
        <v>46250</v>
      </c>
    </row>
    <row r="11" spans="1:5" s="18" customFormat="1" ht="25.5" customHeight="1" thickBot="1">
      <c r="A11" s="244"/>
      <c r="B11" s="245"/>
      <c r="C11" s="247"/>
      <c r="D11" s="248" t="s">
        <v>220</v>
      </c>
      <c r="E11" s="323">
        <f>SUM(E8:E10)</f>
        <v>48000</v>
      </c>
    </row>
    <row r="12" spans="1:5" s="18" customFormat="1" ht="18.75" customHeight="1">
      <c r="A12" s="118"/>
      <c r="B12" s="119"/>
      <c r="C12" s="123"/>
      <c r="D12" s="124"/>
      <c r="E12" s="322"/>
    </row>
    <row r="13" spans="1:5" s="18" customFormat="1" ht="28.5" customHeight="1">
      <c r="A13" s="118"/>
      <c r="B13" s="119"/>
      <c r="C13" s="123"/>
      <c r="D13" s="107" t="s">
        <v>230</v>
      </c>
      <c r="E13" s="322"/>
    </row>
    <row r="14" spans="1:5" s="128" customFormat="1" ht="9.75" customHeight="1">
      <c r="A14" s="106"/>
      <c r="B14" s="125"/>
      <c r="C14" s="126"/>
      <c r="D14" s="127"/>
      <c r="E14" s="324"/>
    </row>
    <row r="15" spans="1:5" s="128" customFormat="1" ht="29.25" customHeight="1">
      <c r="A15" s="106">
        <v>11</v>
      </c>
      <c r="B15" s="125">
        <v>430</v>
      </c>
      <c r="C15" s="126">
        <v>1</v>
      </c>
      <c r="D15" s="129" t="s">
        <v>231</v>
      </c>
      <c r="E15" s="322">
        <v>16000</v>
      </c>
    </row>
    <row r="16" spans="1:5" s="128" customFormat="1" ht="29.25" customHeight="1">
      <c r="A16" s="106"/>
      <c r="B16" s="125"/>
      <c r="C16" s="126"/>
      <c r="D16" s="129"/>
      <c r="E16" s="325"/>
    </row>
    <row r="17" spans="1:5" s="128" customFormat="1" ht="25.5" customHeight="1">
      <c r="A17" s="106"/>
      <c r="B17" s="125"/>
      <c r="C17" s="126"/>
      <c r="D17" s="129"/>
      <c r="E17" s="324"/>
    </row>
    <row r="18" spans="1:5" s="128" customFormat="1" ht="25.5" customHeight="1" thickBot="1">
      <c r="A18" s="106"/>
      <c r="B18" s="125"/>
      <c r="C18" s="130"/>
      <c r="D18" s="129"/>
      <c r="E18" s="324"/>
    </row>
    <row r="19" spans="1:5" s="18" customFormat="1" ht="25.5" customHeight="1" thickBot="1">
      <c r="A19" s="244"/>
      <c r="B19" s="245"/>
      <c r="C19" s="246"/>
      <c r="D19" s="232" t="s">
        <v>222</v>
      </c>
      <c r="E19" s="323">
        <f>SUM(E15:E18)</f>
        <v>16000</v>
      </c>
    </row>
    <row r="20" spans="1:5" ht="20.25" customHeight="1">
      <c r="A20" s="92"/>
      <c r="B20" s="92"/>
      <c r="C20" s="28"/>
      <c r="E20" s="113"/>
    </row>
    <row r="21" spans="3:5" ht="24.75">
      <c r="C21" s="112"/>
      <c r="D21" s="113"/>
      <c r="E21" s="113"/>
    </row>
    <row r="22" spans="3:5" ht="24.75">
      <c r="C22" s="112"/>
      <c r="D22" s="113"/>
      <c r="E22" s="113"/>
    </row>
    <row r="23" spans="3:5" ht="24.75">
      <c r="C23" s="112"/>
      <c r="D23" s="113"/>
      <c r="E23" s="113"/>
    </row>
    <row r="24" spans="3:5" ht="24.75">
      <c r="C24" s="112"/>
      <c r="D24" s="113"/>
      <c r="E24" s="113"/>
    </row>
    <row r="25" spans="3:5" ht="24.75">
      <c r="C25" s="112"/>
      <c r="D25" s="113"/>
      <c r="E25" s="113"/>
    </row>
    <row r="26" spans="3:5" ht="24.75">
      <c r="C26" s="112"/>
      <c r="D26" s="113"/>
      <c r="E26" s="113"/>
    </row>
    <row r="27" spans="3:5" ht="24.75">
      <c r="C27" s="112"/>
      <c r="D27" s="113"/>
      <c r="E27" s="113"/>
    </row>
    <row r="28" spans="3:5" ht="24.75">
      <c r="C28" s="112"/>
      <c r="D28" s="113"/>
      <c r="E28" s="113"/>
    </row>
    <row r="29" spans="3:5" ht="24.75">
      <c r="C29" s="112"/>
      <c r="D29" s="113"/>
      <c r="E29" s="113"/>
    </row>
    <row r="30" spans="3:5" ht="24.75">
      <c r="C30" s="112"/>
      <c r="D30" s="113"/>
      <c r="E30" s="113"/>
    </row>
  </sheetData>
  <sheetProtection/>
  <mergeCells count="4">
    <mergeCell ref="A1:E1"/>
    <mergeCell ref="A2:E2"/>
    <mergeCell ref="A3:E3"/>
    <mergeCell ref="D5:D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showGridLines="0" rightToLeft="1" zoomScalePageLayoutView="0" workbookViewId="0" topLeftCell="A19">
      <selection activeCell="B14" sqref="B14"/>
    </sheetView>
  </sheetViews>
  <sheetFormatPr defaultColWidth="9.140625" defaultRowHeight="12.75"/>
  <cols>
    <col min="1" max="1" width="20.421875" style="9" customWidth="1"/>
    <col min="2" max="2" width="60.00390625" style="9" bestFit="1" customWidth="1"/>
    <col min="3" max="3" width="33.57421875" style="9" customWidth="1"/>
    <col min="4" max="4" width="29.7109375" style="9" customWidth="1"/>
    <col min="5" max="5" width="27.8515625" style="9" customWidth="1"/>
    <col min="6" max="16384" width="9.140625" style="9" customWidth="1"/>
  </cols>
  <sheetData>
    <row r="1" spans="1:5" ht="27" customHeight="1">
      <c r="A1" s="401" t="s">
        <v>232</v>
      </c>
      <c r="B1" s="388"/>
      <c r="C1" s="388"/>
      <c r="D1" s="388"/>
      <c r="E1" s="388"/>
    </row>
    <row r="2" spans="1:5" s="1" customFormat="1" ht="21.75" customHeight="1">
      <c r="A2" s="375" t="s">
        <v>233</v>
      </c>
      <c r="B2" s="375"/>
      <c r="C2" s="375"/>
      <c r="D2" s="375"/>
      <c r="E2" s="375"/>
    </row>
    <row r="3" spans="1:5" s="1" customFormat="1" ht="21" customHeight="1">
      <c r="A3" s="375" t="s">
        <v>234</v>
      </c>
      <c r="B3" s="375"/>
      <c r="C3" s="375"/>
      <c r="D3" s="375"/>
      <c r="E3" s="375"/>
    </row>
    <row r="4" spans="1:5" s="1" customFormat="1" ht="21.75" customHeight="1">
      <c r="A4" s="375" t="s">
        <v>352</v>
      </c>
      <c r="B4" s="375"/>
      <c r="C4" s="375"/>
      <c r="D4" s="375"/>
      <c r="E4" s="375"/>
    </row>
    <row r="5" spans="1:5" ht="24" customHeight="1" thickBot="1">
      <c r="A5" s="398" t="s">
        <v>370</v>
      </c>
      <c r="B5" s="398"/>
      <c r="C5" s="398"/>
      <c r="D5" s="398"/>
      <c r="E5" s="398"/>
    </row>
    <row r="6" spans="1:5" ht="24.75">
      <c r="A6" s="270"/>
      <c r="B6" s="396"/>
      <c r="C6" s="399" t="s">
        <v>235</v>
      </c>
      <c r="D6" s="400"/>
      <c r="E6" s="271" t="s">
        <v>236</v>
      </c>
    </row>
    <row r="7" spans="1:5" ht="27.75" customHeight="1" thickBot="1">
      <c r="A7" s="272" t="s">
        <v>45</v>
      </c>
      <c r="B7" s="397"/>
      <c r="C7" s="273" t="s">
        <v>237</v>
      </c>
      <c r="D7" s="273" t="s">
        <v>238</v>
      </c>
      <c r="E7" s="274" t="s">
        <v>235</v>
      </c>
    </row>
    <row r="8" spans="1:5" s="1" customFormat="1" ht="22.5" customHeight="1">
      <c r="A8" s="255">
        <v>10100</v>
      </c>
      <c r="B8" s="256" t="s">
        <v>239</v>
      </c>
      <c r="C8" s="326">
        <v>101281</v>
      </c>
      <c r="D8" s="326">
        <v>332</v>
      </c>
      <c r="E8" s="327">
        <f aca="true" t="shared" si="0" ref="E8:E38">SUM(C8:D8)</f>
        <v>101613</v>
      </c>
    </row>
    <row r="9" spans="1:5" s="1" customFormat="1" ht="22.5" customHeight="1">
      <c r="A9" s="257">
        <v>16600</v>
      </c>
      <c r="B9" s="258" t="s">
        <v>240</v>
      </c>
      <c r="C9" s="328">
        <v>181161</v>
      </c>
      <c r="D9" s="328">
        <v>1345</v>
      </c>
      <c r="E9" s="329">
        <f t="shared" si="0"/>
        <v>182506</v>
      </c>
    </row>
    <row r="10" spans="1:5" s="1" customFormat="1" ht="22.5" customHeight="1">
      <c r="A10" s="257">
        <v>10200</v>
      </c>
      <c r="B10" s="259" t="s">
        <v>241</v>
      </c>
      <c r="C10" s="328">
        <v>2167</v>
      </c>
      <c r="D10" s="328">
        <v>27</v>
      </c>
      <c r="E10" s="329">
        <f t="shared" si="0"/>
        <v>2194</v>
      </c>
    </row>
    <row r="11" spans="1:5" s="1" customFormat="1" ht="22.5" customHeight="1">
      <c r="A11" s="257">
        <v>10300</v>
      </c>
      <c r="B11" s="259" t="s">
        <v>242</v>
      </c>
      <c r="C11" s="328">
        <v>533</v>
      </c>
      <c r="D11" s="328">
        <v>5</v>
      </c>
      <c r="E11" s="329">
        <f t="shared" si="0"/>
        <v>538</v>
      </c>
    </row>
    <row r="12" spans="1:5" s="1" customFormat="1" ht="22.5" customHeight="1">
      <c r="A12" s="257">
        <v>15300</v>
      </c>
      <c r="B12" s="259" t="s">
        <v>48</v>
      </c>
      <c r="C12" s="328">
        <v>1196</v>
      </c>
      <c r="D12" s="328">
        <v>15</v>
      </c>
      <c r="E12" s="329">
        <f t="shared" si="0"/>
        <v>1211</v>
      </c>
    </row>
    <row r="13" spans="1:5" s="1" customFormat="1" ht="22.5" customHeight="1">
      <c r="A13" s="257">
        <v>10400</v>
      </c>
      <c r="B13" s="259" t="s">
        <v>243</v>
      </c>
      <c r="C13" s="328">
        <v>2170</v>
      </c>
      <c r="D13" s="328">
        <v>65</v>
      </c>
      <c r="E13" s="329">
        <f t="shared" si="0"/>
        <v>2235</v>
      </c>
    </row>
    <row r="14" spans="1:5" s="1" customFormat="1" ht="22.5" customHeight="1">
      <c r="A14" s="257">
        <v>10500</v>
      </c>
      <c r="B14" s="259" t="s">
        <v>244</v>
      </c>
      <c r="C14" s="328">
        <v>12227</v>
      </c>
      <c r="D14" s="328">
        <v>111</v>
      </c>
      <c r="E14" s="329">
        <f t="shared" si="0"/>
        <v>12338</v>
      </c>
    </row>
    <row r="15" spans="1:5" s="1" customFormat="1" ht="22.5" customHeight="1">
      <c r="A15" s="257">
        <v>10600</v>
      </c>
      <c r="B15" s="259" t="s">
        <v>245</v>
      </c>
      <c r="C15" s="328">
        <v>42976</v>
      </c>
      <c r="D15" s="328">
        <v>186</v>
      </c>
      <c r="E15" s="329">
        <f t="shared" si="0"/>
        <v>43162</v>
      </c>
    </row>
    <row r="16" spans="1:5" s="1" customFormat="1" ht="22.5" customHeight="1">
      <c r="A16" s="257">
        <v>10700</v>
      </c>
      <c r="B16" s="259" t="s">
        <v>246</v>
      </c>
      <c r="C16" s="328">
        <v>22800</v>
      </c>
      <c r="D16" s="328">
        <v>155</v>
      </c>
      <c r="E16" s="329">
        <f t="shared" si="0"/>
        <v>22955</v>
      </c>
    </row>
    <row r="17" spans="1:5" s="1" customFormat="1" ht="22.5" customHeight="1">
      <c r="A17" s="257">
        <v>10800</v>
      </c>
      <c r="B17" s="259" t="s">
        <v>247</v>
      </c>
      <c r="C17" s="328">
        <v>21603</v>
      </c>
      <c r="D17" s="328">
        <v>93</v>
      </c>
      <c r="E17" s="329">
        <f t="shared" si="0"/>
        <v>21696</v>
      </c>
    </row>
    <row r="18" spans="1:5" s="1" customFormat="1" ht="22.5" customHeight="1">
      <c r="A18" s="257">
        <v>10900</v>
      </c>
      <c r="B18" s="259" t="s">
        <v>248</v>
      </c>
      <c r="C18" s="328">
        <v>10529</v>
      </c>
      <c r="D18" s="328">
        <v>17</v>
      </c>
      <c r="E18" s="329">
        <f t="shared" si="0"/>
        <v>10546</v>
      </c>
    </row>
    <row r="19" spans="1:5" s="1" customFormat="1" ht="22.5" customHeight="1">
      <c r="A19" s="257">
        <v>11000</v>
      </c>
      <c r="B19" s="259" t="s">
        <v>249</v>
      </c>
      <c r="C19" s="328">
        <v>2970</v>
      </c>
      <c r="D19" s="328">
        <v>32</v>
      </c>
      <c r="E19" s="329">
        <f t="shared" si="0"/>
        <v>3002</v>
      </c>
    </row>
    <row r="20" spans="1:5" s="1" customFormat="1" ht="22.5" customHeight="1">
      <c r="A20" s="257">
        <v>11100</v>
      </c>
      <c r="B20" s="259" t="s">
        <v>250</v>
      </c>
      <c r="C20" s="328">
        <v>22882</v>
      </c>
      <c r="D20" s="328">
        <v>168</v>
      </c>
      <c r="E20" s="329">
        <f t="shared" si="0"/>
        <v>23050</v>
      </c>
    </row>
    <row r="21" spans="1:5" s="1" customFormat="1" ht="22.5" customHeight="1">
      <c r="A21" s="257">
        <v>11200</v>
      </c>
      <c r="B21" s="259" t="s">
        <v>251</v>
      </c>
      <c r="C21" s="328">
        <v>26478</v>
      </c>
      <c r="D21" s="328">
        <v>19</v>
      </c>
      <c r="E21" s="329">
        <f t="shared" si="0"/>
        <v>26497</v>
      </c>
    </row>
    <row r="22" spans="1:5" s="1" customFormat="1" ht="22.5" customHeight="1">
      <c r="A22" s="257">
        <v>11300</v>
      </c>
      <c r="B22" s="259" t="s">
        <v>252</v>
      </c>
      <c r="C22" s="328">
        <v>340812</v>
      </c>
      <c r="D22" s="328">
        <v>7293</v>
      </c>
      <c r="E22" s="329">
        <f t="shared" si="0"/>
        <v>348105</v>
      </c>
    </row>
    <row r="23" spans="1:5" s="1" customFormat="1" ht="22.5" customHeight="1">
      <c r="A23" s="257">
        <v>11400</v>
      </c>
      <c r="B23" s="259" t="s">
        <v>253</v>
      </c>
      <c r="C23" s="328">
        <v>657557</v>
      </c>
      <c r="D23" s="328">
        <v>1608</v>
      </c>
      <c r="E23" s="329">
        <f t="shared" si="0"/>
        <v>659165</v>
      </c>
    </row>
    <row r="24" spans="1:5" s="1" customFormat="1" ht="22.5" customHeight="1">
      <c r="A24" s="257">
        <v>11500</v>
      </c>
      <c r="B24" s="259" t="s">
        <v>254</v>
      </c>
      <c r="C24" s="328">
        <v>52792</v>
      </c>
      <c r="D24" s="328">
        <v>52</v>
      </c>
      <c r="E24" s="329">
        <f t="shared" si="0"/>
        <v>52844</v>
      </c>
    </row>
    <row r="25" spans="1:5" s="1" customFormat="1" ht="22.5" customHeight="1">
      <c r="A25" s="257">
        <v>11600</v>
      </c>
      <c r="B25" s="259" t="s">
        <v>255</v>
      </c>
      <c r="C25" s="328">
        <v>5388</v>
      </c>
      <c r="D25" s="328">
        <v>11</v>
      </c>
      <c r="E25" s="329">
        <f t="shared" si="0"/>
        <v>5399</v>
      </c>
    </row>
    <row r="26" spans="1:5" s="1" customFormat="1" ht="22.5" customHeight="1">
      <c r="A26" s="257">
        <v>11700</v>
      </c>
      <c r="B26" s="259" t="s">
        <v>256</v>
      </c>
      <c r="C26" s="328">
        <v>24647</v>
      </c>
      <c r="D26" s="328">
        <v>161</v>
      </c>
      <c r="E26" s="329">
        <f t="shared" si="0"/>
        <v>24808</v>
      </c>
    </row>
    <row r="27" spans="1:5" s="1" customFormat="1" ht="22.5" customHeight="1">
      <c r="A27" s="257">
        <v>11900</v>
      </c>
      <c r="B27" s="259" t="s">
        <v>257</v>
      </c>
      <c r="C27" s="328">
        <v>23548</v>
      </c>
      <c r="D27" s="328">
        <v>854</v>
      </c>
      <c r="E27" s="329">
        <f t="shared" si="0"/>
        <v>24402</v>
      </c>
    </row>
    <row r="28" spans="1:5" s="1" customFormat="1" ht="22.5" customHeight="1">
      <c r="A28" s="257">
        <v>12100</v>
      </c>
      <c r="B28" s="259" t="s">
        <v>64</v>
      </c>
      <c r="C28" s="328">
        <v>51020</v>
      </c>
      <c r="D28" s="328">
        <v>994</v>
      </c>
      <c r="E28" s="329">
        <f t="shared" si="0"/>
        <v>52014</v>
      </c>
    </row>
    <row r="29" spans="1:5" s="1" customFormat="1" ht="22.5" customHeight="1">
      <c r="A29" s="257">
        <v>12200</v>
      </c>
      <c r="B29" s="259" t="s">
        <v>258</v>
      </c>
      <c r="C29" s="328">
        <v>433</v>
      </c>
      <c r="D29" s="342">
        <v>0</v>
      </c>
      <c r="E29" s="329">
        <f t="shared" si="0"/>
        <v>433</v>
      </c>
    </row>
    <row r="30" spans="1:5" s="1" customFormat="1" ht="22.5" customHeight="1">
      <c r="A30" s="257">
        <v>12300</v>
      </c>
      <c r="B30" s="259" t="s">
        <v>259</v>
      </c>
      <c r="C30" s="328">
        <v>48595</v>
      </c>
      <c r="D30" s="328">
        <v>545</v>
      </c>
      <c r="E30" s="329">
        <f t="shared" si="0"/>
        <v>49140</v>
      </c>
    </row>
    <row r="31" spans="1:5" s="1" customFormat="1" ht="22.5" customHeight="1">
      <c r="A31" s="257">
        <v>12400</v>
      </c>
      <c r="B31" s="259" t="s">
        <v>260</v>
      </c>
      <c r="C31" s="328">
        <v>2443</v>
      </c>
      <c r="D31" s="328">
        <v>15</v>
      </c>
      <c r="E31" s="329">
        <f t="shared" si="0"/>
        <v>2458</v>
      </c>
    </row>
    <row r="32" spans="1:5" s="1" customFormat="1" ht="22.5" customHeight="1">
      <c r="A32" s="257">
        <v>12700</v>
      </c>
      <c r="B32" s="259" t="s">
        <v>261</v>
      </c>
      <c r="C32" s="328">
        <v>1161</v>
      </c>
      <c r="D32" s="328">
        <v>6</v>
      </c>
      <c r="E32" s="329">
        <f t="shared" si="0"/>
        <v>1167</v>
      </c>
    </row>
    <row r="33" spans="1:5" s="1" customFormat="1" ht="22.5" customHeight="1">
      <c r="A33" s="257">
        <v>12800</v>
      </c>
      <c r="B33" s="260" t="s">
        <v>262</v>
      </c>
      <c r="C33" s="328">
        <v>213</v>
      </c>
      <c r="D33" s="342">
        <v>0</v>
      </c>
      <c r="E33" s="329">
        <f t="shared" si="0"/>
        <v>213</v>
      </c>
    </row>
    <row r="34" spans="1:5" s="1" customFormat="1" ht="22.5" customHeight="1">
      <c r="A34" s="257">
        <v>13000</v>
      </c>
      <c r="B34" s="259" t="s">
        <v>263</v>
      </c>
      <c r="C34" s="328">
        <v>3982</v>
      </c>
      <c r="D34" s="328">
        <v>29</v>
      </c>
      <c r="E34" s="329">
        <f t="shared" si="0"/>
        <v>4011</v>
      </c>
    </row>
    <row r="35" spans="1:5" s="1" customFormat="1" ht="22.5" customHeight="1">
      <c r="A35" s="257">
        <v>13100</v>
      </c>
      <c r="B35" s="258" t="s">
        <v>264</v>
      </c>
      <c r="C35" s="328">
        <v>4151</v>
      </c>
      <c r="D35" s="328">
        <v>7</v>
      </c>
      <c r="E35" s="329">
        <f t="shared" si="0"/>
        <v>4158</v>
      </c>
    </row>
    <row r="36" spans="1:5" s="1" customFormat="1" ht="22.5" customHeight="1">
      <c r="A36" s="257">
        <v>13300</v>
      </c>
      <c r="B36" s="259" t="s">
        <v>265</v>
      </c>
      <c r="C36" s="328">
        <v>1180</v>
      </c>
      <c r="D36" s="328">
        <v>3</v>
      </c>
      <c r="E36" s="329">
        <f t="shared" si="0"/>
        <v>1183</v>
      </c>
    </row>
    <row r="37" spans="1:5" s="1" customFormat="1" ht="22.5" customHeight="1">
      <c r="A37" s="257">
        <v>13700</v>
      </c>
      <c r="B37" s="259" t="s">
        <v>72</v>
      </c>
      <c r="C37" s="328">
        <v>139628</v>
      </c>
      <c r="D37" s="328">
        <v>2798</v>
      </c>
      <c r="E37" s="329">
        <f t="shared" si="0"/>
        <v>142426</v>
      </c>
    </row>
    <row r="38" spans="1:5" s="1" customFormat="1" ht="22.5" customHeight="1">
      <c r="A38" s="257">
        <v>14000</v>
      </c>
      <c r="B38" s="259" t="s">
        <v>73</v>
      </c>
      <c r="C38" s="328">
        <v>12688</v>
      </c>
      <c r="D38" s="328">
        <v>872</v>
      </c>
      <c r="E38" s="329">
        <f t="shared" si="0"/>
        <v>13560</v>
      </c>
    </row>
    <row r="39" spans="1:5" s="1" customFormat="1" ht="22.5" customHeight="1">
      <c r="A39" s="257">
        <v>14200</v>
      </c>
      <c r="B39" s="259" t="s">
        <v>266</v>
      </c>
      <c r="C39" s="328">
        <v>133735</v>
      </c>
      <c r="D39" s="342">
        <v>0</v>
      </c>
      <c r="E39" s="329">
        <f aca="true" t="shared" si="1" ref="E39:E59">SUM(C39:D39)</f>
        <v>133735</v>
      </c>
    </row>
    <row r="40" spans="1:5" s="1" customFormat="1" ht="24.75" customHeight="1">
      <c r="A40" s="257">
        <v>15000</v>
      </c>
      <c r="B40" s="259" t="s">
        <v>267</v>
      </c>
      <c r="C40" s="328">
        <v>12833</v>
      </c>
      <c r="D40" s="328">
        <v>27</v>
      </c>
      <c r="E40" s="329">
        <f t="shared" si="1"/>
        <v>12860</v>
      </c>
    </row>
    <row r="41" spans="1:5" s="1" customFormat="1" ht="24.75" customHeight="1">
      <c r="A41" s="257">
        <v>15200</v>
      </c>
      <c r="B41" s="259" t="s">
        <v>268</v>
      </c>
      <c r="C41" s="328">
        <v>599</v>
      </c>
      <c r="D41" s="342">
        <v>0</v>
      </c>
      <c r="E41" s="329">
        <f t="shared" si="1"/>
        <v>599</v>
      </c>
    </row>
    <row r="42" spans="1:5" s="1" customFormat="1" ht="25.5" customHeight="1">
      <c r="A42" s="261">
        <v>15500</v>
      </c>
      <c r="B42" s="262" t="s">
        <v>269</v>
      </c>
      <c r="C42" s="330">
        <v>39131</v>
      </c>
      <c r="D42" s="328">
        <v>163</v>
      </c>
      <c r="E42" s="331">
        <f t="shared" si="1"/>
        <v>39294</v>
      </c>
    </row>
    <row r="43" spans="1:5" s="1" customFormat="1" ht="24" customHeight="1">
      <c r="A43" s="257">
        <v>15600</v>
      </c>
      <c r="B43" s="258" t="s">
        <v>270</v>
      </c>
      <c r="C43" s="328">
        <v>111000</v>
      </c>
      <c r="D43" s="342">
        <v>0</v>
      </c>
      <c r="E43" s="329">
        <f t="shared" si="1"/>
        <v>111000</v>
      </c>
    </row>
    <row r="44" spans="1:5" s="1" customFormat="1" ht="25.5" customHeight="1">
      <c r="A44" s="257">
        <v>15700</v>
      </c>
      <c r="B44" s="258" t="s">
        <v>271</v>
      </c>
      <c r="C44" s="328">
        <v>5849</v>
      </c>
      <c r="D44" s="342">
        <v>0</v>
      </c>
      <c r="E44" s="329">
        <f t="shared" si="1"/>
        <v>5849</v>
      </c>
    </row>
    <row r="45" spans="1:5" s="1" customFormat="1" ht="24.75" customHeight="1" thickBot="1">
      <c r="A45" s="263">
        <v>15800</v>
      </c>
      <c r="B45" s="264" t="s">
        <v>272</v>
      </c>
      <c r="C45" s="332">
        <v>12200</v>
      </c>
      <c r="D45" s="347">
        <v>0</v>
      </c>
      <c r="E45" s="333">
        <f t="shared" si="1"/>
        <v>12200</v>
      </c>
    </row>
    <row r="46" spans="1:5" s="1" customFormat="1" ht="22.5" customHeight="1">
      <c r="A46" s="265">
        <v>15900</v>
      </c>
      <c r="B46" s="266" t="s">
        <v>78</v>
      </c>
      <c r="C46" s="334">
        <v>24368</v>
      </c>
      <c r="D46" s="334">
        <v>495</v>
      </c>
      <c r="E46" s="335">
        <f t="shared" si="1"/>
        <v>24863</v>
      </c>
    </row>
    <row r="47" spans="1:5" s="1" customFormat="1" ht="22.5" customHeight="1">
      <c r="A47" s="265">
        <v>16000</v>
      </c>
      <c r="B47" s="266" t="s">
        <v>273</v>
      </c>
      <c r="C47" s="334">
        <v>3521</v>
      </c>
      <c r="D47" s="334">
        <v>64</v>
      </c>
      <c r="E47" s="335">
        <f t="shared" si="1"/>
        <v>3585</v>
      </c>
    </row>
    <row r="48" spans="1:5" s="1" customFormat="1" ht="22.5" customHeight="1">
      <c r="A48" s="257">
        <v>16100</v>
      </c>
      <c r="B48" s="258" t="s">
        <v>274</v>
      </c>
      <c r="C48" s="328">
        <v>5402</v>
      </c>
      <c r="D48" s="342">
        <v>0</v>
      </c>
      <c r="E48" s="329">
        <f t="shared" si="1"/>
        <v>5402</v>
      </c>
    </row>
    <row r="49" spans="1:5" s="1" customFormat="1" ht="22.5" customHeight="1">
      <c r="A49" s="257">
        <v>16200</v>
      </c>
      <c r="B49" s="258" t="s">
        <v>275</v>
      </c>
      <c r="C49" s="328">
        <v>8164</v>
      </c>
      <c r="D49" s="328">
        <v>24</v>
      </c>
      <c r="E49" s="329">
        <f t="shared" si="1"/>
        <v>8188</v>
      </c>
    </row>
    <row r="50" spans="1:5" s="1" customFormat="1" ht="22.5" customHeight="1">
      <c r="A50" s="257">
        <v>16500</v>
      </c>
      <c r="B50" s="258" t="s">
        <v>82</v>
      </c>
      <c r="C50" s="328">
        <v>4363</v>
      </c>
      <c r="D50" s="328">
        <v>104</v>
      </c>
      <c r="E50" s="329">
        <f t="shared" si="1"/>
        <v>4467</v>
      </c>
    </row>
    <row r="51" spans="1:5" s="1" customFormat="1" ht="22.5" customHeight="1">
      <c r="A51" s="257">
        <v>16700</v>
      </c>
      <c r="B51" s="258" t="s">
        <v>83</v>
      </c>
      <c r="C51" s="328">
        <v>4549</v>
      </c>
      <c r="D51" s="328">
        <v>52</v>
      </c>
      <c r="E51" s="329">
        <f t="shared" si="1"/>
        <v>4601</v>
      </c>
    </row>
    <row r="52" spans="1:5" s="1" customFormat="1" ht="22.5" customHeight="1">
      <c r="A52" s="257">
        <v>16800</v>
      </c>
      <c r="B52" s="258" t="s">
        <v>276</v>
      </c>
      <c r="C52" s="328">
        <v>1468</v>
      </c>
      <c r="D52" s="342">
        <v>0</v>
      </c>
      <c r="E52" s="329">
        <f t="shared" si="1"/>
        <v>1468</v>
      </c>
    </row>
    <row r="53" spans="1:5" s="1" customFormat="1" ht="22.5" customHeight="1">
      <c r="A53" s="257">
        <v>16900</v>
      </c>
      <c r="B53" s="258" t="s">
        <v>277</v>
      </c>
      <c r="C53" s="328">
        <v>2304</v>
      </c>
      <c r="D53" s="342">
        <v>0</v>
      </c>
      <c r="E53" s="329">
        <f t="shared" si="1"/>
        <v>2304</v>
      </c>
    </row>
    <row r="54" spans="1:5" s="1" customFormat="1" ht="22.5" customHeight="1">
      <c r="A54" s="257">
        <v>17200</v>
      </c>
      <c r="B54" s="258" t="s">
        <v>278</v>
      </c>
      <c r="C54" s="328">
        <v>224</v>
      </c>
      <c r="D54" s="328">
        <v>2</v>
      </c>
      <c r="E54" s="329">
        <f t="shared" si="1"/>
        <v>226</v>
      </c>
    </row>
    <row r="55" spans="1:5" s="1" customFormat="1" ht="22.5" customHeight="1">
      <c r="A55" s="257">
        <v>17600</v>
      </c>
      <c r="B55" s="258" t="s">
        <v>279</v>
      </c>
      <c r="C55" s="328">
        <v>79717</v>
      </c>
      <c r="D55" s="328">
        <v>1033</v>
      </c>
      <c r="E55" s="329">
        <f t="shared" si="1"/>
        <v>80750</v>
      </c>
    </row>
    <row r="56" spans="1:5" s="1" customFormat="1" ht="22.5" customHeight="1">
      <c r="A56" s="257">
        <v>17700</v>
      </c>
      <c r="B56" s="258" t="s">
        <v>280</v>
      </c>
      <c r="C56" s="328">
        <v>1384</v>
      </c>
      <c r="D56" s="328">
        <v>8</v>
      </c>
      <c r="E56" s="329">
        <f t="shared" si="1"/>
        <v>1392</v>
      </c>
    </row>
    <row r="57" spans="1:5" s="1" customFormat="1" ht="22.5" customHeight="1">
      <c r="A57" s="267">
        <v>17800</v>
      </c>
      <c r="B57" s="258" t="s">
        <v>85</v>
      </c>
      <c r="C57" s="328">
        <v>6880</v>
      </c>
      <c r="D57" s="328">
        <v>140</v>
      </c>
      <c r="E57" s="329">
        <f t="shared" si="1"/>
        <v>7020</v>
      </c>
    </row>
    <row r="58" spans="1:5" s="1" customFormat="1" ht="22.5" customHeight="1">
      <c r="A58" s="267">
        <v>17900</v>
      </c>
      <c r="B58" s="258" t="s">
        <v>86</v>
      </c>
      <c r="C58" s="328">
        <v>8138</v>
      </c>
      <c r="D58" s="328">
        <v>70</v>
      </c>
      <c r="E58" s="329">
        <f t="shared" si="1"/>
        <v>8208</v>
      </c>
    </row>
    <row r="59" spans="1:5" s="1" customFormat="1" ht="22.5" customHeight="1" thickBot="1">
      <c r="A59" s="263">
        <v>19000</v>
      </c>
      <c r="B59" s="264" t="s">
        <v>281</v>
      </c>
      <c r="C59" s="332">
        <v>442960</v>
      </c>
      <c r="D59" s="347">
        <v>0</v>
      </c>
      <c r="E59" s="333">
        <f t="shared" si="1"/>
        <v>442960</v>
      </c>
    </row>
    <row r="60" spans="1:5" s="1" customFormat="1" ht="22.5" customHeight="1" thickBot="1">
      <c r="A60" s="268" t="s">
        <v>282</v>
      </c>
      <c r="B60" s="269"/>
      <c r="C60" s="336">
        <f>SUM(C8:C59)</f>
        <v>2730000</v>
      </c>
      <c r="D60" s="336">
        <f>SUM(D8:D59)</f>
        <v>20000</v>
      </c>
      <c r="E60" s="337">
        <f>SUM(E8:E59)</f>
        <v>2750000</v>
      </c>
    </row>
  </sheetData>
  <sheetProtection/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0" r:id="rId1"/>
  <headerFooter alignWithMargins="0"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2"/>
  <sheetViews>
    <sheetView showGridLines="0" rightToLeft="1" zoomScalePageLayoutView="0" workbookViewId="0" topLeftCell="A46">
      <selection activeCell="D10" sqref="D10"/>
    </sheetView>
  </sheetViews>
  <sheetFormatPr defaultColWidth="9.140625" defaultRowHeight="12.75"/>
  <cols>
    <col min="1" max="1" width="19.7109375" style="9" bestFit="1" customWidth="1"/>
    <col min="2" max="2" width="3.7109375" style="9" customWidth="1"/>
    <col min="3" max="3" width="51.28125" style="9" bestFit="1" customWidth="1"/>
    <col min="4" max="4" width="23.140625" style="9" bestFit="1" customWidth="1"/>
    <col min="5" max="5" width="17.7109375" style="9" bestFit="1" customWidth="1"/>
    <col min="6" max="6" width="23.140625" style="9" bestFit="1" customWidth="1"/>
    <col min="7" max="16384" width="9.140625" style="9" customWidth="1"/>
  </cols>
  <sheetData>
    <row r="1" spans="1:6" s="1" customFormat="1" ht="17.25" customHeight="1">
      <c r="A1" s="409" t="s">
        <v>283</v>
      </c>
      <c r="B1" s="409"/>
      <c r="C1" s="409"/>
      <c r="D1" s="409"/>
      <c r="E1" s="409"/>
      <c r="F1" s="409"/>
    </row>
    <row r="2" spans="1:6" s="1" customFormat="1" ht="20.25" customHeight="1">
      <c r="A2" s="375" t="s">
        <v>284</v>
      </c>
      <c r="B2" s="375"/>
      <c r="C2" s="375"/>
      <c r="D2" s="375"/>
      <c r="E2" s="375"/>
      <c r="F2" s="375"/>
    </row>
    <row r="3" spans="1:6" s="1" customFormat="1" ht="20.25" customHeight="1">
      <c r="A3" s="375" t="s">
        <v>353</v>
      </c>
      <c r="B3" s="375"/>
      <c r="C3" s="375"/>
      <c r="D3" s="375"/>
      <c r="E3" s="375"/>
      <c r="F3" s="375"/>
    </row>
    <row r="4" spans="1:6" ht="13.5" customHeight="1" thickBot="1">
      <c r="A4" s="408" t="s">
        <v>41</v>
      </c>
      <c r="B4" s="408"/>
      <c r="C4" s="408"/>
      <c r="D4" s="408"/>
      <c r="E4" s="408"/>
      <c r="F4" s="408"/>
    </row>
    <row r="5" spans="1:6" s="1" customFormat="1" ht="17.25" customHeight="1">
      <c r="A5" s="195" t="s">
        <v>42</v>
      </c>
      <c r="B5" s="402" t="s">
        <v>43</v>
      </c>
      <c r="C5" s="403"/>
      <c r="D5" s="196" t="s">
        <v>235</v>
      </c>
      <c r="E5" s="197"/>
      <c r="F5" s="198" t="s">
        <v>236</v>
      </c>
    </row>
    <row r="6" spans="1:6" s="1" customFormat="1" ht="17.25" customHeight="1" thickBot="1">
      <c r="A6" s="199" t="s">
        <v>45</v>
      </c>
      <c r="B6" s="404"/>
      <c r="C6" s="405"/>
      <c r="D6" s="182" t="s">
        <v>285</v>
      </c>
      <c r="E6" s="194" t="s">
        <v>286</v>
      </c>
      <c r="F6" s="200" t="s">
        <v>235</v>
      </c>
    </row>
    <row r="7" spans="1:6" s="1" customFormat="1" ht="18" customHeight="1">
      <c r="A7" s="133"/>
      <c r="B7" s="134" t="s">
        <v>95</v>
      </c>
      <c r="C7" s="135" t="s">
        <v>338</v>
      </c>
      <c r="D7" s="338"/>
      <c r="E7" s="339"/>
      <c r="F7" s="309"/>
    </row>
    <row r="8" spans="1:6" s="1" customFormat="1" ht="21" customHeight="1">
      <c r="A8" s="131">
        <v>10100</v>
      </c>
      <c r="B8" s="136"/>
      <c r="C8" s="136" t="s">
        <v>339</v>
      </c>
      <c r="D8" s="362">
        <v>58668</v>
      </c>
      <c r="E8" s="373">
        <v>198</v>
      </c>
      <c r="F8" s="354">
        <f aca="true" t="shared" si="0" ref="F8:F22">SUM(D8:E8)</f>
        <v>58866</v>
      </c>
    </row>
    <row r="9" spans="1:6" s="1" customFormat="1" ht="21" customHeight="1">
      <c r="A9" s="132">
        <v>16600</v>
      </c>
      <c r="B9" s="137"/>
      <c r="C9" s="138" t="s">
        <v>287</v>
      </c>
      <c r="D9" s="350">
        <v>168191</v>
      </c>
      <c r="E9" s="373">
        <v>1345</v>
      </c>
      <c r="F9" s="351">
        <f t="shared" si="0"/>
        <v>169536</v>
      </c>
    </row>
    <row r="10" spans="1:6" s="1" customFormat="1" ht="21" customHeight="1">
      <c r="A10" s="132">
        <v>10200</v>
      </c>
      <c r="B10" s="137"/>
      <c r="C10" s="137" t="s">
        <v>288</v>
      </c>
      <c r="D10" s="350">
        <v>2167</v>
      </c>
      <c r="E10" s="350">
        <v>27</v>
      </c>
      <c r="F10" s="351">
        <f t="shared" si="0"/>
        <v>2194</v>
      </c>
    </row>
    <row r="11" spans="1:6" s="1" customFormat="1" ht="21" customHeight="1">
      <c r="A11" s="132">
        <v>10300</v>
      </c>
      <c r="B11" s="137"/>
      <c r="C11" s="137" t="s">
        <v>242</v>
      </c>
      <c r="D11" s="350">
        <v>533</v>
      </c>
      <c r="E11" s="350">
        <v>5</v>
      </c>
      <c r="F11" s="351">
        <f t="shared" si="0"/>
        <v>538</v>
      </c>
    </row>
    <row r="12" spans="1:6" s="1" customFormat="1" ht="21" customHeight="1">
      <c r="A12" s="139">
        <v>15300</v>
      </c>
      <c r="B12" s="140"/>
      <c r="C12" s="140" t="s">
        <v>48</v>
      </c>
      <c r="D12" s="366">
        <v>1196</v>
      </c>
      <c r="E12" s="366">
        <v>15</v>
      </c>
      <c r="F12" s="351">
        <f t="shared" si="0"/>
        <v>1211</v>
      </c>
    </row>
    <row r="13" spans="1:6" s="1" customFormat="1" ht="21" customHeight="1">
      <c r="A13" s="139">
        <v>10400</v>
      </c>
      <c r="B13" s="140"/>
      <c r="C13" s="140" t="s">
        <v>289</v>
      </c>
      <c r="D13" s="350">
        <v>2170</v>
      </c>
      <c r="E13" s="350">
        <v>65</v>
      </c>
      <c r="F13" s="351">
        <f t="shared" si="0"/>
        <v>2235</v>
      </c>
    </row>
    <row r="14" spans="1:6" s="1" customFormat="1" ht="21" customHeight="1">
      <c r="A14" s="132">
        <v>10500</v>
      </c>
      <c r="B14" s="137"/>
      <c r="C14" s="137" t="s">
        <v>290</v>
      </c>
      <c r="D14" s="350">
        <v>12227</v>
      </c>
      <c r="E14" s="350">
        <v>111</v>
      </c>
      <c r="F14" s="351">
        <f t="shared" si="0"/>
        <v>12338</v>
      </c>
    </row>
    <row r="15" spans="1:6" s="1" customFormat="1" ht="21" customHeight="1">
      <c r="A15" s="132">
        <v>10600</v>
      </c>
      <c r="B15" s="137"/>
      <c r="C15" s="137" t="s">
        <v>98</v>
      </c>
      <c r="D15" s="350">
        <v>42928</v>
      </c>
      <c r="E15" s="350">
        <v>184</v>
      </c>
      <c r="F15" s="351">
        <f t="shared" si="0"/>
        <v>43112</v>
      </c>
    </row>
    <row r="16" spans="1:6" s="1" customFormat="1" ht="21" customHeight="1">
      <c r="A16" s="132">
        <v>12200</v>
      </c>
      <c r="B16" s="137"/>
      <c r="C16" s="137" t="s">
        <v>65</v>
      </c>
      <c r="D16" s="364">
        <v>433</v>
      </c>
      <c r="E16" s="342">
        <v>0</v>
      </c>
      <c r="F16" s="351">
        <f t="shared" si="0"/>
        <v>433</v>
      </c>
    </row>
    <row r="17" spans="1:6" s="1" customFormat="1" ht="21" customHeight="1">
      <c r="A17" s="132">
        <v>12700</v>
      </c>
      <c r="B17" s="137"/>
      <c r="C17" s="137" t="s">
        <v>291</v>
      </c>
      <c r="D17" s="350">
        <v>1161</v>
      </c>
      <c r="E17" s="350">
        <v>6</v>
      </c>
      <c r="F17" s="351">
        <f t="shared" si="0"/>
        <v>1167</v>
      </c>
    </row>
    <row r="18" spans="1:6" s="1" customFormat="1" ht="21" customHeight="1">
      <c r="A18" s="132">
        <v>13000</v>
      </c>
      <c r="B18" s="137"/>
      <c r="C18" s="137" t="s">
        <v>292</v>
      </c>
      <c r="D18" s="350">
        <v>3982</v>
      </c>
      <c r="E18" s="350">
        <v>29</v>
      </c>
      <c r="F18" s="351">
        <f t="shared" si="0"/>
        <v>4011</v>
      </c>
    </row>
    <row r="19" spans="1:6" s="1" customFormat="1" ht="21" customHeight="1">
      <c r="A19" s="132">
        <v>14000</v>
      </c>
      <c r="B19" s="137"/>
      <c r="C19" s="138" t="s">
        <v>293</v>
      </c>
      <c r="D19" s="350">
        <v>12688</v>
      </c>
      <c r="E19" s="372">
        <v>872</v>
      </c>
      <c r="F19" s="351">
        <f t="shared" si="0"/>
        <v>13560</v>
      </c>
    </row>
    <row r="20" spans="1:6" s="1" customFormat="1" ht="21" customHeight="1">
      <c r="A20" s="132">
        <v>16000</v>
      </c>
      <c r="B20" s="137"/>
      <c r="C20" s="138" t="s">
        <v>294</v>
      </c>
      <c r="D20" s="350">
        <v>3521</v>
      </c>
      <c r="E20" s="372">
        <v>64</v>
      </c>
      <c r="F20" s="351">
        <f t="shared" si="0"/>
        <v>3585</v>
      </c>
    </row>
    <row r="21" spans="1:6" s="1" customFormat="1" ht="21" customHeight="1">
      <c r="A21" s="141">
        <v>16100</v>
      </c>
      <c r="B21" s="142"/>
      <c r="C21" s="142" t="s">
        <v>274</v>
      </c>
      <c r="D21" s="368">
        <v>5402</v>
      </c>
      <c r="E21" s="342">
        <v>0</v>
      </c>
      <c r="F21" s="371">
        <f t="shared" si="0"/>
        <v>5402</v>
      </c>
    </row>
    <row r="22" spans="1:6" s="1" customFormat="1" ht="21" customHeight="1" thickBot="1">
      <c r="A22" s="141">
        <v>17700</v>
      </c>
      <c r="B22" s="142"/>
      <c r="C22" s="142" t="s">
        <v>280</v>
      </c>
      <c r="D22" s="368">
        <v>1384</v>
      </c>
      <c r="E22" s="367">
        <v>8</v>
      </c>
      <c r="F22" s="371">
        <f t="shared" si="0"/>
        <v>1392</v>
      </c>
    </row>
    <row r="23" spans="1:6" s="1" customFormat="1" ht="21" customHeight="1" thickBot="1">
      <c r="A23" s="249"/>
      <c r="B23" s="250"/>
      <c r="C23" s="251" t="s">
        <v>102</v>
      </c>
      <c r="D23" s="360">
        <f>SUM(D8:D22)</f>
        <v>316651</v>
      </c>
      <c r="E23" s="360">
        <f>SUM(E8:E22)</f>
        <v>2929</v>
      </c>
      <c r="F23" s="361">
        <f>SUM(F8:F22)</f>
        <v>319580</v>
      </c>
    </row>
    <row r="24" spans="1:6" s="1" customFormat="1" ht="21" customHeight="1">
      <c r="A24" s="133"/>
      <c r="B24" s="134" t="s">
        <v>106</v>
      </c>
      <c r="C24" s="135" t="s">
        <v>340</v>
      </c>
      <c r="D24" s="362"/>
      <c r="E24" s="366"/>
      <c r="F24" s="359"/>
    </row>
    <row r="25" spans="1:6" s="1" customFormat="1" ht="21" customHeight="1">
      <c r="A25" s="132">
        <v>10114</v>
      </c>
      <c r="B25" s="137"/>
      <c r="C25" s="137" t="s">
        <v>341</v>
      </c>
      <c r="D25" s="350">
        <v>2100</v>
      </c>
      <c r="E25" s="373">
        <v>6</v>
      </c>
      <c r="F25" s="351">
        <f>SUM(D25:E25)</f>
        <v>2106</v>
      </c>
    </row>
    <row r="26" spans="1:6" s="1" customFormat="1" ht="21" customHeight="1">
      <c r="A26" s="139">
        <v>10700</v>
      </c>
      <c r="B26" s="140"/>
      <c r="C26" s="140" t="s">
        <v>295</v>
      </c>
      <c r="D26" s="364">
        <v>22800</v>
      </c>
      <c r="E26" s="364">
        <v>155</v>
      </c>
      <c r="F26" s="351">
        <f>SUM(D26:E26)</f>
        <v>22955</v>
      </c>
    </row>
    <row r="27" spans="1:6" s="1" customFormat="1" ht="21" customHeight="1">
      <c r="A27" s="141">
        <v>11200</v>
      </c>
      <c r="B27" s="142"/>
      <c r="C27" s="142" t="s">
        <v>296</v>
      </c>
      <c r="D27" s="355">
        <v>25792</v>
      </c>
      <c r="E27" s="356">
        <v>19</v>
      </c>
      <c r="F27" s="351">
        <f>SUM(D27:E27)</f>
        <v>25811</v>
      </c>
    </row>
    <row r="28" spans="1:6" s="1" customFormat="1" ht="21" customHeight="1">
      <c r="A28" s="132">
        <v>12400</v>
      </c>
      <c r="B28" s="137"/>
      <c r="C28" s="137" t="s">
        <v>67</v>
      </c>
      <c r="D28" s="350">
        <v>2443</v>
      </c>
      <c r="E28" s="350">
        <v>15</v>
      </c>
      <c r="F28" s="351">
        <f>SUM(D28:E28)</f>
        <v>2458</v>
      </c>
    </row>
    <row r="29" spans="1:6" s="1" customFormat="1" ht="21" customHeight="1" thickBot="1">
      <c r="A29" s="131">
        <v>16200</v>
      </c>
      <c r="B29" s="136"/>
      <c r="C29" s="136" t="s">
        <v>297</v>
      </c>
      <c r="D29" s="364">
        <v>8164</v>
      </c>
      <c r="E29" s="364">
        <v>24</v>
      </c>
      <c r="F29" s="371">
        <f>SUM(D29:E29)</f>
        <v>8188</v>
      </c>
    </row>
    <row r="30" spans="1:6" s="143" customFormat="1" ht="21" customHeight="1" thickBot="1">
      <c r="A30" s="249"/>
      <c r="B30" s="250"/>
      <c r="C30" s="251" t="s">
        <v>111</v>
      </c>
      <c r="D30" s="360">
        <f>SUM(D25:D29)</f>
        <v>61299</v>
      </c>
      <c r="E30" s="360">
        <f>SUM(E25:E29)</f>
        <v>219</v>
      </c>
      <c r="F30" s="365">
        <f>SUM(F25:F29)</f>
        <v>61518</v>
      </c>
    </row>
    <row r="31" spans="1:6" s="1" customFormat="1" ht="21" customHeight="1">
      <c r="A31" s="133"/>
      <c r="B31" s="134" t="s">
        <v>112</v>
      </c>
      <c r="C31" s="135" t="s">
        <v>342</v>
      </c>
      <c r="D31" s="362"/>
      <c r="E31" s="363"/>
      <c r="F31" s="359"/>
    </row>
    <row r="32" spans="1:6" s="1" customFormat="1" ht="21" customHeight="1">
      <c r="A32" s="132">
        <v>10690</v>
      </c>
      <c r="B32" s="137"/>
      <c r="C32" s="137" t="s">
        <v>298</v>
      </c>
      <c r="D32" s="350">
        <v>48</v>
      </c>
      <c r="E32" s="372">
        <v>2</v>
      </c>
      <c r="F32" s="351">
        <f aca="true" t="shared" si="1" ref="F32:F45">SUM(D32:E32)</f>
        <v>50</v>
      </c>
    </row>
    <row r="33" spans="1:6" s="1" customFormat="1" ht="21" customHeight="1">
      <c r="A33" s="132">
        <v>11205</v>
      </c>
      <c r="B33" s="137"/>
      <c r="C33" s="154" t="s">
        <v>368</v>
      </c>
      <c r="D33" s="350">
        <v>686</v>
      </c>
      <c r="E33" s="342">
        <v>0</v>
      </c>
      <c r="F33" s="351">
        <f>SUM(D33:E33)</f>
        <v>686</v>
      </c>
    </row>
    <row r="34" spans="1:6" s="1" customFormat="1" ht="21" customHeight="1">
      <c r="A34" s="139">
        <v>11300</v>
      </c>
      <c r="B34" s="143"/>
      <c r="C34" s="140" t="s">
        <v>343</v>
      </c>
      <c r="D34" s="350">
        <v>12719</v>
      </c>
      <c r="E34" s="366">
        <v>195</v>
      </c>
      <c r="F34" s="351">
        <f t="shared" si="1"/>
        <v>12914</v>
      </c>
    </row>
    <row r="35" spans="1:6" s="1" customFormat="1" ht="21" customHeight="1">
      <c r="A35" s="132">
        <v>11400</v>
      </c>
      <c r="B35" s="137"/>
      <c r="C35" s="137" t="s">
        <v>114</v>
      </c>
      <c r="D35" s="350">
        <v>656279</v>
      </c>
      <c r="E35" s="350">
        <v>1583</v>
      </c>
      <c r="F35" s="351">
        <f t="shared" si="1"/>
        <v>657862</v>
      </c>
    </row>
    <row r="36" spans="1:6" s="1" customFormat="1" ht="21" customHeight="1">
      <c r="A36" s="139">
        <v>13700</v>
      </c>
      <c r="B36" s="140"/>
      <c r="C36" s="140" t="s">
        <v>72</v>
      </c>
      <c r="D36" s="366">
        <v>139628</v>
      </c>
      <c r="E36" s="366">
        <v>2798</v>
      </c>
      <c r="F36" s="351">
        <f t="shared" si="1"/>
        <v>142426</v>
      </c>
    </row>
    <row r="37" spans="1:6" s="1" customFormat="1" ht="21" customHeight="1">
      <c r="A37" s="139">
        <v>14223</v>
      </c>
      <c r="B37" s="140"/>
      <c r="C37" s="140" t="s">
        <v>299</v>
      </c>
      <c r="D37" s="366">
        <v>1681</v>
      </c>
      <c r="E37" s="342">
        <v>0</v>
      </c>
      <c r="F37" s="351">
        <f t="shared" si="1"/>
        <v>1681</v>
      </c>
    </row>
    <row r="38" spans="1:6" s="1" customFormat="1" ht="21" customHeight="1">
      <c r="A38" s="132">
        <v>15200</v>
      </c>
      <c r="B38" s="137"/>
      <c r="C38" s="137" t="s">
        <v>300</v>
      </c>
      <c r="D38" s="350">
        <v>599</v>
      </c>
      <c r="E38" s="342">
        <v>0</v>
      </c>
      <c r="F38" s="351">
        <f t="shared" si="1"/>
        <v>599</v>
      </c>
    </row>
    <row r="39" spans="1:6" s="1" customFormat="1" ht="21" customHeight="1">
      <c r="A39" s="132">
        <v>15500</v>
      </c>
      <c r="B39" s="137"/>
      <c r="C39" s="137" t="s">
        <v>301</v>
      </c>
      <c r="D39" s="350">
        <v>39131</v>
      </c>
      <c r="E39" s="373">
        <v>163</v>
      </c>
      <c r="F39" s="351">
        <f t="shared" si="1"/>
        <v>39294</v>
      </c>
    </row>
    <row r="40" spans="1:6" s="1" customFormat="1" ht="21" customHeight="1">
      <c r="A40" s="131">
        <v>15902</v>
      </c>
      <c r="B40" s="136"/>
      <c r="C40" s="136" t="s">
        <v>344</v>
      </c>
      <c r="D40" s="362">
        <v>1953</v>
      </c>
      <c r="E40" s="350">
        <v>35</v>
      </c>
      <c r="F40" s="371">
        <f t="shared" si="1"/>
        <v>1988</v>
      </c>
    </row>
    <row r="41" spans="1:6" s="1" customFormat="1" ht="21" customHeight="1">
      <c r="A41" s="132">
        <v>16502</v>
      </c>
      <c r="B41" s="137"/>
      <c r="C41" s="137" t="s">
        <v>345</v>
      </c>
      <c r="D41" s="355">
        <v>234</v>
      </c>
      <c r="E41" s="352">
        <v>12</v>
      </c>
      <c r="F41" s="351">
        <f t="shared" si="1"/>
        <v>246</v>
      </c>
    </row>
    <row r="42" spans="1:6" s="1" customFormat="1" ht="21" customHeight="1">
      <c r="A42" s="144">
        <v>16800</v>
      </c>
      <c r="B42" s="145"/>
      <c r="C42" s="137" t="s">
        <v>276</v>
      </c>
      <c r="D42" s="350">
        <v>1468</v>
      </c>
      <c r="E42" s="342">
        <v>0</v>
      </c>
      <c r="F42" s="351">
        <f t="shared" si="1"/>
        <v>1468</v>
      </c>
    </row>
    <row r="43" spans="1:6" s="1" customFormat="1" ht="21" customHeight="1">
      <c r="A43" s="146">
        <v>16900</v>
      </c>
      <c r="B43" s="147"/>
      <c r="C43" s="140" t="s">
        <v>277</v>
      </c>
      <c r="D43" s="366">
        <v>2304</v>
      </c>
      <c r="E43" s="342">
        <v>0</v>
      </c>
      <c r="F43" s="354">
        <f t="shared" si="1"/>
        <v>2304</v>
      </c>
    </row>
    <row r="44" spans="1:6" s="1" customFormat="1" ht="21" customHeight="1">
      <c r="A44" s="139">
        <v>17200</v>
      </c>
      <c r="B44" s="140"/>
      <c r="C44" s="140" t="s">
        <v>302</v>
      </c>
      <c r="D44" s="366">
        <v>224</v>
      </c>
      <c r="E44" s="352">
        <v>2</v>
      </c>
      <c r="F44" s="354">
        <f t="shared" si="1"/>
        <v>226</v>
      </c>
    </row>
    <row r="45" spans="1:6" s="1" customFormat="1" ht="40.5" customHeight="1" thickBot="1">
      <c r="A45" s="148" t="s">
        <v>303</v>
      </c>
      <c r="B45" s="142"/>
      <c r="C45" s="149" t="s">
        <v>346</v>
      </c>
      <c r="D45" s="368">
        <v>64005</v>
      </c>
      <c r="E45" s="368">
        <v>712</v>
      </c>
      <c r="F45" s="371">
        <f t="shared" si="1"/>
        <v>64717</v>
      </c>
    </row>
    <row r="46" spans="1:6" s="1" customFormat="1" ht="21" customHeight="1" thickBot="1">
      <c r="A46" s="249"/>
      <c r="B46" s="250"/>
      <c r="C46" s="251" t="s">
        <v>117</v>
      </c>
      <c r="D46" s="374">
        <f>SUM(D32:D45)</f>
        <v>920959</v>
      </c>
      <c r="E46" s="374">
        <f>SUM(E32:E45)</f>
        <v>5502</v>
      </c>
      <c r="F46" s="361">
        <f>SUM(F32:F45)</f>
        <v>926461</v>
      </c>
    </row>
    <row r="47" spans="1:6" s="1" customFormat="1" ht="21" customHeight="1">
      <c r="A47" s="343"/>
      <c r="B47" s="343"/>
      <c r="C47" s="344"/>
      <c r="D47" s="345"/>
      <c r="E47" s="345"/>
      <c r="F47" s="345"/>
    </row>
    <row r="48" spans="1:6" s="1" customFormat="1" ht="21" customHeight="1">
      <c r="A48" s="343"/>
      <c r="B48" s="343"/>
      <c r="C48" s="344"/>
      <c r="D48" s="345"/>
      <c r="E48" s="345"/>
      <c r="F48" s="345"/>
    </row>
    <row r="49" spans="1:6" s="1" customFormat="1" ht="24.75">
      <c r="A49" s="379" t="s">
        <v>304</v>
      </c>
      <c r="B49" s="379"/>
      <c r="C49" s="379"/>
      <c r="D49" s="379"/>
      <c r="E49" s="379"/>
      <c r="F49" s="379"/>
    </row>
    <row r="50" spans="1:6" s="1" customFormat="1" ht="21" customHeight="1">
      <c r="A50" s="375" t="s">
        <v>284</v>
      </c>
      <c r="B50" s="375"/>
      <c r="C50" s="375"/>
      <c r="D50" s="375"/>
      <c r="E50" s="375"/>
      <c r="F50" s="375"/>
    </row>
    <row r="51" spans="1:6" s="1" customFormat="1" ht="21" customHeight="1">
      <c r="A51" s="375" t="s">
        <v>353</v>
      </c>
      <c r="B51" s="375"/>
      <c r="C51" s="375"/>
      <c r="D51" s="375"/>
      <c r="E51" s="375"/>
      <c r="F51" s="375"/>
    </row>
    <row r="52" spans="1:6" ht="13.5" customHeight="1" thickBot="1">
      <c r="A52" s="408" t="s">
        <v>41</v>
      </c>
      <c r="B52" s="408"/>
      <c r="C52" s="408"/>
      <c r="D52" s="408"/>
      <c r="E52" s="408"/>
      <c r="F52" s="408"/>
    </row>
    <row r="53" spans="1:6" s="1" customFormat="1" ht="21" customHeight="1">
      <c r="A53" s="195" t="s">
        <v>42</v>
      </c>
      <c r="B53" s="402" t="s">
        <v>43</v>
      </c>
      <c r="C53" s="403"/>
      <c r="D53" s="406" t="s">
        <v>235</v>
      </c>
      <c r="E53" s="407"/>
      <c r="F53" s="198" t="s">
        <v>236</v>
      </c>
    </row>
    <row r="54" spans="1:6" s="1" customFormat="1" ht="21" customHeight="1" thickBot="1">
      <c r="A54" s="199" t="s">
        <v>45</v>
      </c>
      <c r="B54" s="404"/>
      <c r="C54" s="405"/>
      <c r="D54" s="182" t="s">
        <v>285</v>
      </c>
      <c r="E54" s="194" t="s">
        <v>286</v>
      </c>
      <c r="F54" s="200" t="s">
        <v>235</v>
      </c>
    </row>
    <row r="55" spans="1:6" s="1" customFormat="1" ht="22.5" customHeight="1">
      <c r="A55" s="133"/>
      <c r="B55" s="134" t="s">
        <v>119</v>
      </c>
      <c r="C55" s="135" t="s">
        <v>305</v>
      </c>
      <c r="D55" s="338"/>
      <c r="E55" s="339"/>
      <c r="F55" s="309">
        <f>SUM(D55:E55)</f>
        <v>0</v>
      </c>
    </row>
    <row r="56" spans="1:6" s="1" customFormat="1" ht="22.5" customHeight="1" thickBot="1">
      <c r="A56" s="131">
        <v>11300</v>
      </c>
      <c r="B56" s="136"/>
      <c r="C56" s="136" t="s">
        <v>306</v>
      </c>
      <c r="D56" s="364">
        <v>328093</v>
      </c>
      <c r="E56" s="364">
        <v>7098</v>
      </c>
      <c r="F56" s="359">
        <f>SUM(D56:E56)</f>
        <v>335191</v>
      </c>
    </row>
    <row r="57" spans="1:6" s="1" customFormat="1" ht="22.5" customHeight="1" thickBot="1">
      <c r="A57" s="249"/>
      <c r="B57" s="250"/>
      <c r="C57" s="251" t="s">
        <v>120</v>
      </c>
      <c r="D57" s="360">
        <f>SUM(D56)</f>
        <v>328093</v>
      </c>
      <c r="E57" s="370">
        <f>SUM(E56)</f>
        <v>7098</v>
      </c>
      <c r="F57" s="361">
        <f>SUM(F55:F56)</f>
        <v>335191</v>
      </c>
    </row>
    <row r="58" spans="1:6" s="1" customFormat="1" ht="22.5" customHeight="1">
      <c r="A58" s="133"/>
      <c r="B58" s="134" t="s">
        <v>121</v>
      </c>
      <c r="C58" s="135" t="s">
        <v>307</v>
      </c>
      <c r="D58" s="362"/>
      <c r="E58" s="363"/>
      <c r="F58" s="359"/>
    </row>
    <row r="59" spans="1:6" s="1" customFormat="1" ht="22.5" customHeight="1">
      <c r="A59" s="150">
        <v>11500</v>
      </c>
      <c r="B59" s="136"/>
      <c r="C59" s="136" t="s">
        <v>308</v>
      </c>
      <c r="D59" s="364">
        <v>52792</v>
      </c>
      <c r="E59" s="364">
        <v>52</v>
      </c>
      <c r="F59" s="354">
        <f aca="true" t="shared" si="2" ref="F59:F64">SUM(D59:E59)</f>
        <v>52844</v>
      </c>
    </row>
    <row r="60" spans="1:6" s="1" customFormat="1" ht="22.5" customHeight="1">
      <c r="A60" s="132">
        <v>13100</v>
      </c>
      <c r="B60" s="137"/>
      <c r="C60" s="137" t="s">
        <v>70</v>
      </c>
      <c r="D60" s="350">
        <v>4151</v>
      </c>
      <c r="E60" s="350">
        <v>7</v>
      </c>
      <c r="F60" s="351">
        <f t="shared" si="2"/>
        <v>4158</v>
      </c>
    </row>
    <row r="61" spans="1:6" s="1" customFormat="1" ht="22.5" customHeight="1">
      <c r="A61" s="132">
        <v>14214</v>
      </c>
      <c r="B61" s="137"/>
      <c r="C61" s="137" t="s">
        <v>309</v>
      </c>
      <c r="D61" s="355">
        <v>25000</v>
      </c>
      <c r="E61" s="342">
        <v>0</v>
      </c>
      <c r="F61" s="351">
        <f t="shared" si="2"/>
        <v>25000</v>
      </c>
    </row>
    <row r="62" spans="1:6" s="1" customFormat="1" ht="22.5" customHeight="1">
      <c r="A62" s="131">
        <v>15600</v>
      </c>
      <c r="B62" s="136"/>
      <c r="C62" s="136" t="s">
        <v>310</v>
      </c>
      <c r="D62" s="362">
        <v>111000</v>
      </c>
      <c r="E62" s="342">
        <v>0</v>
      </c>
      <c r="F62" s="351">
        <f t="shared" si="2"/>
        <v>111000</v>
      </c>
    </row>
    <row r="63" spans="1:6" s="1" customFormat="1" ht="22.5" customHeight="1">
      <c r="A63" s="132">
        <v>15800</v>
      </c>
      <c r="B63" s="142"/>
      <c r="C63" s="142" t="s">
        <v>272</v>
      </c>
      <c r="D63" s="357">
        <v>12200</v>
      </c>
      <c r="E63" s="342">
        <v>0</v>
      </c>
      <c r="F63" s="351">
        <f t="shared" si="2"/>
        <v>12200</v>
      </c>
    </row>
    <row r="64" spans="1:6" s="1" customFormat="1" ht="42.75" customHeight="1" thickBot="1">
      <c r="A64" s="151" t="s">
        <v>311</v>
      </c>
      <c r="B64" s="142"/>
      <c r="C64" s="142" t="s">
        <v>312</v>
      </c>
      <c r="D64" s="357">
        <v>15712</v>
      </c>
      <c r="E64" s="368">
        <v>321</v>
      </c>
      <c r="F64" s="371">
        <f t="shared" si="2"/>
        <v>16033</v>
      </c>
    </row>
    <row r="65" spans="1:6" s="1" customFormat="1" ht="21.75" customHeight="1" thickBot="1">
      <c r="A65" s="249"/>
      <c r="B65" s="250"/>
      <c r="C65" s="251" t="s">
        <v>124</v>
      </c>
      <c r="D65" s="360">
        <f>SUM(D59:D64)</f>
        <v>220855</v>
      </c>
      <c r="E65" s="370">
        <f>SUM(E59:E64)</f>
        <v>380</v>
      </c>
      <c r="F65" s="361">
        <f>SUM(F59:F64)</f>
        <v>221235</v>
      </c>
    </row>
    <row r="66" spans="1:6" s="1" customFormat="1" ht="21.75" customHeight="1">
      <c r="A66" s="133"/>
      <c r="B66" s="134" t="s">
        <v>125</v>
      </c>
      <c r="C66" s="32" t="s">
        <v>313</v>
      </c>
      <c r="D66" s="362"/>
      <c r="E66" s="363"/>
      <c r="F66" s="359"/>
    </row>
    <row r="67" spans="1:6" s="1" customFormat="1" ht="21.75" customHeight="1">
      <c r="A67" s="139">
        <v>10100</v>
      </c>
      <c r="B67" s="140"/>
      <c r="C67" s="152" t="s">
        <v>314</v>
      </c>
      <c r="D67" s="362"/>
      <c r="E67" s="363"/>
      <c r="F67" s="359"/>
    </row>
    <row r="68" spans="1:6" s="1" customFormat="1" ht="21.75" customHeight="1">
      <c r="A68" s="139">
        <v>10103</v>
      </c>
      <c r="B68" s="140"/>
      <c r="C68" s="153" t="s">
        <v>315</v>
      </c>
      <c r="D68" s="355">
        <v>30990</v>
      </c>
      <c r="E68" s="372">
        <v>90</v>
      </c>
      <c r="F68" s="351">
        <f aca="true" t="shared" si="3" ref="F68:F80">SUM(D68:E68)</f>
        <v>31080</v>
      </c>
    </row>
    <row r="69" spans="1:6" s="1" customFormat="1" ht="21.75" customHeight="1">
      <c r="A69" s="139">
        <v>10105</v>
      </c>
      <c r="B69" s="140"/>
      <c r="C69" s="153" t="s">
        <v>316</v>
      </c>
      <c r="D69" s="355">
        <v>3055</v>
      </c>
      <c r="E69" s="373">
        <v>2</v>
      </c>
      <c r="F69" s="351">
        <f t="shared" si="3"/>
        <v>3057</v>
      </c>
    </row>
    <row r="70" spans="1:6" s="1" customFormat="1" ht="21.75" customHeight="1">
      <c r="A70" s="139">
        <v>10107</v>
      </c>
      <c r="B70" s="140"/>
      <c r="C70" s="153" t="s">
        <v>317</v>
      </c>
      <c r="D70" s="353">
        <v>4583</v>
      </c>
      <c r="E70" s="373">
        <v>3</v>
      </c>
      <c r="F70" s="351">
        <f t="shared" si="3"/>
        <v>4586</v>
      </c>
    </row>
    <row r="71" spans="1:6" s="1" customFormat="1" ht="21.75" customHeight="1">
      <c r="A71" s="139">
        <v>10111</v>
      </c>
      <c r="B71" s="140"/>
      <c r="C71" s="153" t="s">
        <v>318</v>
      </c>
      <c r="D71" s="353">
        <v>294</v>
      </c>
      <c r="E71" s="373">
        <v>1</v>
      </c>
      <c r="F71" s="351">
        <f t="shared" si="3"/>
        <v>295</v>
      </c>
    </row>
    <row r="72" spans="1:6" s="1" customFormat="1" ht="21.75" customHeight="1">
      <c r="A72" s="148">
        <v>11900</v>
      </c>
      <c r="B72" s="137"/>
      <c r="C72" s="154" t="s">
        <v>63</v>
      </c>
      <c r="D72" s="350">
        <v>23548</v>
      </c>
      <c r="E72" s="366">
        <v>854</v>
      </c>
      <c r="F72" s="351">
        <f t="shared" si="3"/>
        <v>24402</v>
      </c>
    </row>
    <row r="73" spans="1:6" s="1" customFormat="1" ht="21.75" customHeight="1">
      <c r="A73" s="141">
        <v>12100</v>
      </c>
      <c r="B73" s="142"/>
      <c r="C73" s="155" t="s">
        <v>319</v>
      </c>
      <c r="D73" s="364"/>
      <c r="E73" s="364"/>
      <c r="F73" s="351">
        <f t="shared" si="3"/>
        <v>0</v>
      </c>
    </row>
    <row r="74" spans="1:6" s="1" customFormat="1" ht="43.5">
      <c r="A74" s="144" t="s">
        <v>320</v>
      </c>
      <c r="B74" s="137"/>
      <c r="C74" s="154" t="s">
        <v>321</v>
      </c>
      <c r="D74" s="350">
        <v>48175</v>
      </c>
      <c r="E74" s="350">
        <v>964</v>
      </c>
      <c r="F74" s="351">
        <f t="shared" si="3"/>
        <v>49139</v>
      </c>
    </row>
    <row r="75" spans="1:6" s="1" customFormat="1" ht="22.5" customHeight="1">
      <c r="A75" s="132">
        <v>12107</v>
      </c>
      <c r="B75" s="137"/>
      <c r="C75" s="154" t="s">
        <v>322</v>
      </c>
      <c r="D75" s="350">
        <v>2845</v>
      </c>
      <c r="E75" s="350">
        <v>30</v>
      </c>
      <c r="F75" s="351">
        <f t="shared" si="3"/>
        <v>2875</v>
      </c>
    </row>
    <row r="76" spans="1:6" s="1" customFormat="1" ht="65.25">
      <c r="A76" s="144" t="s">
        <v>323</v>
      </c>
      <c r="B76" s="137"/>
      <c r="C76" s="154" t="s">
        <v>134</v>
      </c>
      <c r="D76" s="350">
        <v>36985</v>
      </c>
      <c r="E76" s="350">
        <v>445</v>
      </c>
      <c r="F76" s="351">
        <f t="shared" si="3"/>
        <v>37430</v>
      </c>
    </row>
    <row r="77" spans="1:6" s="1" customFormat="1" ht="23.25" customHeight="1">
      <c r="A77" s="132">
        <v>12307</v>
      </c>
      <c r="B77" s="137"/>
      <c r="C77" s="154" t="s">
        <v>135</v>
      </c>
      <c r="D77" s="350">
        <v>11610</v>
      </c>
      <c r="E77" s="350">
        <v>100</v>
      </c>
      <c r="F77" s="351">
        <f t="shared" si="3"/>
        <v>11710</v>
      </c>
    </row>
    <row r="78" spans="1:6" s="1" customFormat="1" ht="23.25" customHeight="1">
      <c r="A78" s="132">
        <v>13300</v>
      </c>
      <c r="B78" s="137"/>
      <c r="C78" s="154" t="s">
        <v>71</v>
      </c>
      <c r="D78" s="350">
        <v>1180</v>
      </c>
      <c r="E78" s="350">
        <v>3</v>
      </c>
      <c r="F78" s="351">
        <f t="shared" si="3"/>
        <v>1183</v>
      </c>
    </row>
    <row r="79" spans="1:6" s="1" customFormat="1" ht="23.25" customHeight="1">
      <c r="A79" s="151">
        <v>14225</v>
      </c>
      <c r="B79" s="136"/>
      <c r="C79" s="153" t="s">
        <v>87</v>
      </c>
      <c r="D79" s="353">
        <v>93470</v>
      </c>
      <c r="E79" s="342">
        <v>0</v>
      </c>
      <c r="F79" s="354">
        <f>SUM(D79:E79)</f>
        <v>93470</v>
      </c>
    </row>
    <row r="80" spans="1:6" s="1" customFormat="1" ht="23.25" customHeight="1" thickBot="1">
      <c r="A80" s="132">
        <v>17800</v>
      </c>
      <c r="B80" s="137"/>
      <c r="C80" s="154" t="s">
        <v>85</v>
      </c>
      <c r="D80" s="350">
        <v>6880</v>
      </c>
      <c r="E80" s="350">
        <v>140</v>
      </c>
      <c r="F80" s="351">
        <f t="shared" si="3"/>
        <v>7020</v>
      </c>
    </row>
    <row r="81" spans="1:6" s="1" customFormat="1" ht="23.25" customHeight="1" thickBot="1">
      <c r="A81" s="249"/>
      <c r="B81" s="250"/>
      <c r="C81" s="243" t="s">
        <v>136</v>
      </c>
      <c r="D81" s="360">
        <f>SUM(D68:D80)</f>
        <v>263615</v>
      </c>
      <c r="E81" s="360">
        <f>SUM(E68:E80)</f>
        <v>2632</v>
      </c>
      <c r="F81" s="361">
        <f>SUM(F68:F80)</f>
        <v>266247</v>
      </c>
    </row>
    <row r="89" spans="1:6" s="1" customFormat="1" ht="24.75">
      <c r="A89" s="379" t="s">
        <v>304</v>
      </c>
      <c r="B89" s="379"/>
      <c r="C89" s="379"/>
      <c r="D89" s="379"/>
      <c r="E89" s="379"/>
      <c r="F89" s="379"/>
    </row>
    <row r="90" spans="1:6" s="1" customFormat="1" ht="21.75" customHeight="1">
      <c r="A90" s="375" t="s">
        <v>284</v>
      </c>
      <c r="B90" s="375"/>
      <c r="C90" s="375"/>
      <c r="D90" s="375"/>
      <c r="E90" s="375"/>
      <c r="F90" s="375"/>
    </row>
    <row r="91" spans="1:6" s="1" customFormat="1" ht="21.75" customHeight="1">
      <c r="A91" s="375" t="s">
        <v>353</v>
      </c>
      <c r="B91" s="375"/>
      <c r="C91" s="375"/>
      <c r="D91" s="375"/>
      <c r="E91" s="375"/>
      <c r="F91" s="375"/>
    </row>
    <row r="92" spans="1:6" s="1" customFormat="1" ht="18.75" customHeight="1" thickBot="1">
      <c r="A92" s="408" t="s">
        <v>41</v>
      </c>
      <c r="B92" s="408"/>
      <c r="C92" s="408"/>
      <c r="D92" s="408"/>
      <c r="E92" s="408"/>
      <c r="F92" s="408"/>
    </row>
    <row r="93" spans="1:6" s="1" customFormat="1" ht="21.75" customHeight="1">
      <c r="A93" s="195" t="s">
        <v>42</v>
      </c>
      <c r="B93" s="402" t="s">
        <v>43</v>
      </c>
      <c r="C93" s="403"/>
      <c r="D93" s="406" t="s">
        <v>235</v>
      </c>
      <c r="E93" s="407"/>
      <c r="F93" s="198" t="s">
        <v>236</v>
      </c>
    </row>
    <row r="94" spans="1:6" s="1" customFormat="1" ht="21.75" customHeight="1" thickBot="1">
      <c r="A94" s="199" t="s">
        <v>45</v>
      </c>
      <c r="B94" s="404"/>
      <c r="C94" s="405"/>
      <c r="D94" s="182" t="s">
        <v>285</v>
      </c>
      <c r="E94" s="194" t="s">
        <v>286</v>
      </c>
      <c r="F94" s="200" t="s">
        <v>235</v>
      </c>
    </row>
    <row r="95" spans="1:6" s="1" customFormat="1" ht="22.5" customHeight="1">
      <c r="A95" s="133"/>
      <c r="B95" s="134" t="s">
        <v>137</v>
      </c>
      <c r="C95" s="32" t="s">
        <v>324</v>
      </c>
      <c r="D95" s="338"/>
      <c r="E95" s="339"/>
      <c r="F95" s="309">
        <f aca="true" t="shared" si="4" ref="F95:F105">SUM(D95:E95)</f>
        <v>0</v>
      </c>
    </row>
    <row r="96" spans="1:6" s="1" customFormat="1" ht="22.5" customHeight="1">
      <c r="A96" s="139">
        <v>10115</v>
      </c>
      <c r="B96" s="140"/>
      <c r="C96" s="153" t="s">
        <v>325</v>
      </c>
      <c r="D96" s="341"/>
      <c r="E96" s="341"/>
      <c r="F96" s="340">
        <f t="shared" si="4"/>
        <v>0</v>
      </c>
    </row>
    <row r="97" spans="1:6" s="1" customFormat="1" ht="22.5" customHeight="1">
      <c r="A97" s="139"/>
      <c r="B97" s="140"/>
      <c r="C97" s="153" t="s">
        <v>326</v>
      </c>
      <c r="D97" s="350">
        <v>1591</v>
      </c>
      <c r="E97" s="350">
        <v>32</v>
      </c>
      <c r="F97" s="351">
        <f t="shared" si="4"/>
        <v>1623</v>
      </c>
    </row>
    <row r="98" spans="1:6" s="1" customFormat="1" ht="22.5" customHeight="1">
      <c r="A98" s="139">
        <v>16604</v>
      </c>
      <c r="B98" s="140"/>
      <c r="C98" s="153" t="s">
        <v>369</v>
      </c>
      <c r="D98" s="350">
        <v>12970</v>
      </c>
      <c r="E98" s="352">
        <v>0</v>
      </c>
      <c r="F98" s="351">
        <f t="shared" si="4"/>
        <v>12970</v>
      </c>
    </row>
    <row r="99" spans="1:6" s="1" customFormat="1" ht="22.5" customHeight="1">
      <c r="A99" s="132">
        <v>10800</v>
      </c>
      <c r="B99" s="137"/>
      <c r="C99" s="154" t="s">
        <v>327</v>
      </c>
      <c r="D99" s="350">
        <v>21603</v>
      </c>
      <c r="E99" s="350">
        <v>93</v>
      </c>
      <c r="F99" s="351">
        <f t="shared" si="4"/>
        <v>21696</v>
      </c>
    </row>
    <row r="100" spans="1:6" s="1" customFormat="1" ht="22.5" customHeight="1">
      <c r="A100" s="132">
        <v>11403</v>
      </c>
      <c r="B100" s="137"/>
      <c r="C100" s="154" t="s">
        <v>328</v>
      </c>
      <c r="D100" s="350">
        <v>1278</v>
      </c>
      <c r="E100" s="352">
        <v>25</v>
      </c>
      <c r="F100" s="351">
        <f t="shared" si="4"/>
        <v>1303</v>
      </c>
    </row>
    <row r="101" spans="1:6" s="1" customFormat="1" ht="22.5" customHeight="1">
      <c r="A101" s="132">
        <v>11600</v>
      </c>
      <c r="B101" s="137"/>
      <c r="C101" s="154" t="s">
        <v>329</v>
      </c>
      <c r="D101" s="350">
        <v>5388</v>
      </c>
      <c r="E101" s="350">
        <v>11</v>
      </c>
      <c r="F101" s="351">
        <f t="shared" si="4"/>
        <v>5399</v>
      </c>
    </row>
    <row r="102" spans="1:6" s="1" customFormat="1" ht="22.5" customHeight="1">
      <c r="A102" s="139">
        <v>14204</v>
      </c>
      <c r="B102" s="140"/>
      <c r="C102" s="153" t="s">
        <v>330</v>
      </c>
      <c r="D102" s="353">
        <v>1090</v>
      </c>
      <c r="E102" s="342">
        <v>0</v>
      </c>
      <c r="F102" s="354">
        <f t="shared" si="4"/>
        <v>1090</v>
      </c>
    </row>
    <row r="103" spans="1:6" s="1" customFormat="1" ht="22.5" customHeight="1">
      <c r="A103" s="132">
        <v>15000</v>
      </c>
      <c r="B103" s="137"/>
      <c r="C103" s="154" t="s">
        <v>75</v>
      </c>
      <c r="D103" s="355">
        <v>12833</v>
      </c>
      <c r="E103" s="356">
        <v>27</v>
      </c>
      <c r="F103" s="354">
        <f t="shared" si="4"/>
        <v>12860</v>
      </c>
    </row>
    <row r="104" spans="1:6" s="1" customFormat="1" ht="22.5" customHeight="1">
      <c r="A104" s="132">
        <v>15901</v>
      </c>
      <c r="B104" s="137"/>
      <c r="C104" s="6" t="s">
        <v>139</v>
      </c>
      <c r="D104" s="355">
        <v>22415</v>
      </c>
      <c r="E104" s="356">
        <v>460</v>
      </c>
      <c r="F104" s="354">
        <f t="shared" si="4"/>
        <v>22875</v>
      </c>
    </row>
    <row r="105" spans="1:6" s="1" customFormat="1" ht="22.5" customHeight="1" thickBot="1">
      <c r="A105" s="141">
        <v>16501</v>
      </c>
      <c r="B105" s="142"/>
      <c r="C105" s="14" t="s">
        <v>82</v>
      </c>
      <c r="D105" s="357">
        <v>4129</v>
      </c>
      <c r="E105" s="358">
        <v>92</v>
      </c>
      <c r="F105" s="359">
        <f t="shared" si="4"/>
        <v>4221</v>
      </c>
    </row>
    <row r="106" spans="1:6" s="1" customFormat="1" ht="22.5" customHeight="1" thickBot="1">
      <c r="A106" s="252"/>
      <c r="B106" s="250"/>
      <c r="C106" s="243" t="s">
        <v>140</v>
      </c>
      <c r="D106" s="360">
        <f>SUM(D97:D105)</f>
        <v>83297</v>
      </c>
      <c r="E106" s="360">
        <f>SUM(E97:E105)</f>
        <v>740</v>
      </c>
      <c r="F106" s="361">
        <f>SUM(F97:F105)</f>
        <v>84037</v>
      </c>
    </row>
    <row r="107" spans="1:6" s="1" customFormat="1" ht="22.5" customHeight="1">
      <c r="A107" s="131"/>
      <c r="B107" s="134" t="s">
        <v>141</v>
      </c>
      <c r="C107" s="32" t="s">
        <v>347</v>
      </c>
      <c r="D107" s="362"/>
      <c r="E107" s="363"/>
      <c r="F107" s="359">
        <f>SUM(D107:E107)</f>
        <v>0</v>
      </c>
    </row>
    <row r="108" spans="1:6" s="1" customFormat="1" ht="22.5" customHeight="1" thickBot="1">
      <c r="A108" s="131">
        <v>11000</v>
      </c>
      <c r="B108" s="136"/>
      <c r="C108" s="156" t="s">
        <v>142</v>
      </c>
      <c r="D108" s="364">
        <v>2970</v>
      </c>
      <c r="E108" s="364">
        <v>32</v>
      </c>
      <c r="F108" s="359">
        <f>SUM(D108:E108)</f>
        <v>3002</v>
      </c>
    </row>
    <row r="109" spans="1:6" s="1" customFormat="1" ht="22.5" customHeight="1" thickBot="1">
      <c r="A109" s="249"/>
      <c r="B109" s="250"/>
      <c r="C109" s="243" t="s">
        <v>143</v>
      </c>
      <c r="D109" s="360">
        <f>SUM(D108:D108)</f>
        <v>2970</v>
      </c>
      <c r="E109" s="360">
        <f>SUM(E108:E108)</f>
        <v>32</v>
      </c>
      <c r="F109" s="365">
        <f>SUM(F108:F108)</f>
        <v>3002</v>
      </c>
    </row>
    <row r="110" spans="1:6" s="1" customFormat="1" ht="22.5" customHeight="1">
      <c r="A110" s="133"/>
      <c r="B110" s="134" t="s">
        <v>144</v>
      </c>
      <c r="C110" s="32" t="s">
        <v>348</v>
      </c>
      <c r="D110" s="362"/>
      <c r="E110" s="363"/>
      <c r="F110" s="359">
        <f>SUM(D110:E110)</f>
        <v>0</v>
      </c>
    </row>
    <row r="111" spans="1:6" s="1" customFormat="1" ht="22.5" customHeight="1">
      <c r="A111" s="139">
        <v>11100</v>
      </c>
      <c r="B111" s="140"/>
      <c r="C111" s="153" t="s">
        <v>331</v>
      </c>
      <c r="D111" s="366">
        <v>22882</v>
      </c>
      <c r="E111" s="366">
        <v>168</v>
      </c>
      <c r="F111" s="354">
        <f>SUM(D111:E111)</f>
        <v>23050</v>
      </c>
    </row>
    <row r="112" spans="1:6" s="1" customFormat="1" ht="22.5" customHeight="1" thickBot="1">
      <c r="A112" s="131">
        <v>17900</v>
      </c>
      <c r="B112" s="136"/>
      <c r="C112" s="156" t="s">
        <v>86</v>
      </c>
      <c r="D112" s="364">
        <v>8138</v>
      </c>
      <c r="E112" s="364">
        <v>70</v>
      </c>
      <c r="F112" s="359">
        <f>SUM(D112:E112)</f>
        <v>8208</v>
      </c>
    </row>
    <row r="113" spans="1:6" s="1" customFormat="1" ht="22.5" customHeight="1" thickBot="1">
      <c r="A113" s="249"/>
      <c r="B113" s="250"/>
      <c r="C113" s="243" t="s">
        <v>146</v>
      </c>
      <c r="D113" s="360">
        <f>SUM(D111:D112)</f>
        <v>31020</v>
      </c>
      <c r="E113" s="360">
        <f>SUM(E111:E112)</f>
        <v>238</v>
      </c>
      <c r="F113" s="361">
        <f>SUM(F111:F112)</f>
        <v>31258</v>
      </c>
    </row>
    <row r="114" spans="1:6" s="1" customFormat="1" ht="22.5" customHeight="1">
      <c r="A114" s="133"/>
      <c r="B114" s="134" t="s">
        <v>147</v>
      </c>
      <c r="C114" s="32" t="s">
        <v>349</v>
      </c>
      <c r="D114" s="362"/>
      <c r="E114" s="363"/>
      <c r="F114" s="359">
        <f>SUM(D114:E114)</f>
        <v>0</v>
      </c>
    </row>
    <row r="115" spans="1:6" s="1" customFormat="1" ht="22.5" customHeight="1">
      <c r="A115" s="144">
        <v>11700</v>
      </c>
      <c r="B115" s="137"/>
      <c r="C115" s="154" t="s">
        <v>332</v>
      </c>
      <c r="D115" s="355">
        <v>24075</v>
      </c>
      <c r="E115" s="356">
        <v>153</v>
      </c>
      <c r="F115" s="351">
        <f>SUM(D115:E115)</f>
        <v>24228</v>
      </c>
    </row>
    <row r="116" spans="1:6" s="1" customFormat="1" ht="22.5" customHeight="1">
      <c r="A116" s="144">
        <v>11700</v>
      </c>
      <c r="B116" s="137"/>
      <c r="C116" s="154" t="s">
        <v>333</v>
      </c>
      <c r="D116" s="350">
        <v>572</v>
      </c>
      <c r="E116" s="350">
        <v>8</v>
      </c>
      <c r="F116" s="351">
        <f>SUM(D116:E116)</f>
        <v>580</v>
      </c>
    </row>
    <row r="117" spans="1:6" s="1" customFormat="1" ht="22.5" customHeight="1" thickBot="1">
      <c r="A117" s="151">
        <v>14224</v>
      </c>
      <c r="B117" s="136"/>
      <c r="C117" s="156" t="s">
        <v>334</v>
      </c>
      <c r="D117" s="364">
        <v>10724</v>
      </c>
      <c r="E117" s="342">
        <v>0</v>
      </c>
      <c r="F117" s="359">
        <f>SUM(D117:E117)</f>
        <v>10724</v>
      </c>
    </row>
    <row r="118" spans="1:6" s="1" customFormat="1" ht="22.5" customHeight="1" thickBot="1">
      <c r="A118" s="249"/>
      <c r="B118" s="250"/>
      <c r="C118" s="243" t="s">
        <v>151</v>
      </c>
      <c r="D118" s="360">
        <f>SUM(D114:D117)</f>
        <v>35371</v>
      </c>
      <c r="E118" s="360">
        <f>SUM(E114:E117)</f>
        <v>161</v>
      </c>
      <c r="F118" s="365">
        <f>SUM(F114:F117)</f>
        <v>35532</v>
      </c>
    </row>
    <row r="119" spans="1:6" s="1" customFormat="1" ht="22.5" customHeight="1">
      <c r="A119" s="133"/>
      <c r="B119" s="134" t="s">
        <v>152</v>
      </c>
      <c r="C119" s="32" t="s">
        <v>350</v>
      </c>
      <c r="D119" s="362"/>
      <c r="E119" s="363"/>
      <c r="F119" s="359">
        <f aca="true" t="shared" si="5" ref="F119:F125">SUM(D119:E119)</f>
        <v>0</v>
      </c>
    </row>
    <row r="120" spans="1:6" s="1" customFormat="1" ht="22.5" customHeight="1">
      <c r="A120" s="131">
        <v>10900</v>
      </c>
      <c r="B120" s="136"/>
      <c r="C120" s="156" t="s">
        <v>54</v>
      </c>
      <c r="D120" s="364">
        <v>10529</v>
      </c>
      <c r="E120" s="366">
        <v>17</v>
      </c>
      <c r="F120" s="354">
        <f t="shared" si="5"/>
        <v>10546</v>
      </c>
    </row>
    <row r="121" spans="1:6" s="1" customFormat="1" ht="22.5" customHeight="1">
      <c r="A121" s="132">
        <v>12800</v>
      </c>
      <c r="B121" s="137"/>
      <c r="C121" s="154" t="s">
        <v>335</v>
      </c>
      <c r="D121" s="350">
        <v>213</v>
      </c>
      <c r="E121" s="342">
        <v>0</v>
      </c>
      <c r="F121" s="354">
        <f t="shared" si="5"/>
        <v>213</v>
      </c>
    </row>
    <row r="122" spans="1:6" s="1" customFormat="1" ht="22.5" customHeight="1">
      <c r="A122" s="132">
        <v>14202</v>
      </c>
      <c r="B122" s="137"/>
      <c r="C122" s="154" t="s">
        <v>336</v>
      </c>
      <c r="D122" s="366">
        <v>391</v>
      </c>
      <c r="E122" s="342">
        <v>0</v>
      </c>
      <c r="F122" s="354">
        <f t="shared" si="5"/>
        <v>391</v>
      </c>
    </row>
    <row r="123" spans="1:6" s="1" customFormat="1" ht="22.5" customHeight="1">
      <c r="A123" s="139">
        <v>14220</v>
      </c>
      <c r="B123" s="140"/>
      <c r="C123" s="153" t="s">
        <v>337</v>
      </c>
      <c r="D123" s="366">
        <v>1379</v>
      </c>
      <c r="E123" s="342">
        <v>0</v>
      </c>
      <c r="F123" s="354">
        <f t="shared" si="5"/>
        <v>1379</v>
      </c>
    </row>
    <row r="124" spans="1:6" s="1" customFormat="1" ht="22.5" customHeight="1">
      <c r="A124" s="131">
        <v>15700</v>
      </c>
      <c r="B124" s="136"/>
      <c r="C124" s="156" t="s">
        <v>77</v>
      </c>
      <c r="D124" s="364">
        <v>5849</v>
      </c>
      <c r="E124" s="342">
        <v>0</v>
      </c>
      <c r="F124" s="354">
        <f t="shared" si="5"/>
        <v>5849</v>
      </c>
    </row>
    <row r="125" spans="1:6" s="1" customFormat="1" ht="22.5" customHeight="1" thickBot="1">
      <c r="A125" s="141">
        <v>16700</v>
      </c>
      <c r="B125" s="142"/>
      <c r="C125" s="157" t="s">
        <v>83</v>
      </c>
      <c r="D125" s="368">
        <v>4549</v>
      </c>
      <c r="E125" s="369">
        <v>52</v>
      </c>
      <c r="F125" s="359">
        <f t="shared" si="5"/>
        <v>4601</v>
      </c>
    </row>
    <row r="126" spans="1:6" s="1" customFormat="1" ht="22.5" customHeight="1" thickBot="1">
      <c r="A126" s="249"/>
      <c r="B126" s="250"/>
      <c r="C126" s="243" t="s">
        <v>154</v>
      </c>
      <c r="D126" s="360">
        <f>SUM(D120:D125)</f>
        <v>22910</v>
      </c>
      <c r="E126" s="360">
        <f>SUM(E120:E125)</f>
        <v>69</v>
      </c>
      <c r="F126" s="361">
        <f>SUM(F119:F125)</f>
        <v>22979</v>
      </c>
    </row>
    <row r="127" spans="1:6" s="1" customFormat="1" ht="22.5" customHeight="1" thickBot="1">
      <c r="A127" s="131">
        <v>19000</v>
      </c>
      <c r="B127" s="136"/>
      <c r="C127" s="158" t="s">
        <v>157</v>
      </c>
      <c r="D127" s="364">
        <v>442960</v>
      </c>
      <c r="E127" s="342">
        <v>0</v>
      </c>
      <c r="F127" s="359">
        <f>SUM(D127:E127)</f>
        <v>442960</v>
      </c>
    </row>
    <row r="128" spans="1:6" s="1" customFormat="1" ht="22.5" customHeight="1" thickBot="1">
      <c r="A128" s="253"/>
      <c r="B128" s="254"/>
      <c r="C128" s="214" t="s">
        <v>158</v>
      </c>
      <c r="D128" s="348">
        <f>SUM(D23+D30+D46+D57+D65+D81+D106+D109+D113+D118+D126+D127)</f>
        <v>2730000</v>
      </c>
      <c r="E128" s="348">
        <f>SUM(E23+E30+E46+E57+E65+E81+E106+E109+E113+E118+E126+E127)</f>
        <v>20000</v>
      </c>
      <c r="F128" s="349">
        <f>SUM(F23+F30+F46+F57+F65+F81+F106+F109+F113+F118+F126+F127)</f>
        <v>2750000</v>
      </c>
    </row>
    <row r="129" spans="1:4" ht="22.5" customHeight="1">
      <c r="A129" s="11"/>
      <c r="B129" s="11"/>
      <c r="C129" s="11"/>
      <c r="D129" s="11"/>
    </row>
    <row r="130" spans="1:4" ht="21.75">
      <c r="A130" s="11"/>
      <c r="B130" s="11"/>
      <c r="C130" s="11"/>
      <c r="D130" s="11"/>
    </row>
    <row r="131" spans="1:4" ht="21.75">
      <c r="A131" s="11"/>
      <c r="B131" s="11"/>
      <c r="C131" s="11"/>
      <c r="D131" s="11"/>
    </row>
    <row r="132" spans="1:4" ht="21.75">
      <c r="A132" s="11"/>
      <c r="B132" s="11"/>
      <c r="C132" s="11"/>
      <c r="D132" s="11"/>
    </row>
    <row r="133" spans="1:4" ht="21.75">
      <c r="A133" s="11"/>
      <c r="B133" s="11"/>
      <c r="C133" s="11"/>
      <c r="D133" s="11"/>
    </row>
    <row r="134" spans="1:4" ht="21.75">
      <c r="A134" s="11"/>
      <c r="B134" s="11"/>
      <c r="C134" s="11"/>
      <c r="D134" s="11"/>
    </row>
    <row r="135" spans="1:4" ht="21.75">
      <c r="A135" s="11"/>
      <c r="B135" s="11"/>
      <c r="C135" s="11"/>
      <c r="D135" s="11"/>
    </row>
    <row r="136" spans="1:4" ht="21.75">
      <c r="A136" s="11"/>
      <c r="B136" s="11"/>
      <c r="C136" s="11"/>
      <c r="D136" s="11"/>
    </row>
    <row r="137" spans="1:4" ht="21.75">
      <c r="A137" s="11"/>
      <c r="B137" s="11"/>
      <c r="C137" s="11"/>
      <c r="D137" s="11"/>
    </row>
    <row r="138" spans="1:4" ht="21.75">
      <c r="A138" s="11"/>
      <c r="B138" s="11"/>
      <c r="C138" s="11"/>
      <c r="D138" s="11"/>
    </row>
    <row r="139" spans="1:4" ht="21.75">
      <c r="A139" s="11"/>
      <c r="B139" s="11"/>
      <c r="C139" s="11"/>
      <c r="D139" s="11"/>
    </row>
    <row r="140" spans="1:4" ht="21.75">
      <c r="A140" s="11"/>
      <c r="B140" s="11"/>
      <c r="C140" s="11"/>
      <c r="D140" s="11"/>
    </row>
    <row r="141" spans="1:4" ht="21.75">
      <c r="A141" s="11"/>
      <c r="B141" s="11"/>
      <c r="C141" s="11"/>
      <c r="D141" s="11"/>
    </row>
    <row r="142" spans="1:4" ht="21.75">
      <c r="A142" s="11"/>
      <c r="B142" s="11"/>
      <c r="C142" s="11"/>
      <c r="D142" s="11"/>
    </row>
    <row r="143" spans="1:4" ht="21.75">
      <c r="A143" s="11"/>
      <c r="B143" s="11"/>
      <c r="C143" s="11"/>
      <c r="D143" s="11"/>
    </row>
    <row r="144" spans="1:4" ht="21.75">
      <c r="A144" s="11"/>
      <c r="B144" s="11"/>
      <c r="C144" s="11"/>
      <c r="D144" s="11"/>
    </row>
    <row r="145" spans="1:4" ht="21.75">
      <c r="A145" s="11"/>
      <c r="B145" s="11"/>
      <c r="C145" s="11"/>
      <c r="D145" s="11"/>
    </row>
    <row r="146" spans="1:4" ht="21.75">
      <c r="A146" s="11"/>
      <c r="B146" s="11"/>
      <c r="C146" s="11"/>
      <c r="D146" s="11"/>
    </row>
    <row r="147" spans="1:4" ht="21.75">
      <c r="A147" s="11"/>
      <c r="B147" s="11"/>
      <c r="C147" s="11"/>
      <c r="D147" s="11"/>
    </row>
    <row r="148" spans="1:4" ht="21.75">
      <c r="A148" s="11"/>
      <c r="B148" s="11"/>
      <c r="C148" s="11"/>
      <c r="D148" s="11"/>
    </row>
    <row r="149" spans="1:4" ht="21.75">
      <c r="A149" s="11"/>
      <c r="B149" s="11"/>
      <c r="C149" s="11"/>
      <c r="D149" s="11"/>
    </row>
    <row r="150" spans="1:4" ht="21.75">
      <c r="A150" s="11"/>
      <c r="B150" s="11"/>
      <c r="C150" s="11"/>
      <c r="D150" s="11"/>
    </row>
    <row r="151" spans="1:4" ht="21.75">
      <c r="A151" s="11"/>
      <c r="B151" s="11"/>
      <c r="C151" s="11"/>
      <c r="D151" s="11"/>
    </row>
    <row r="152" spans="1:4" ht="21.75">
      <c r="A152" s="11"/>
      <c r="B152" s="11"/>
      <c r="C152" s="11"/>
      <c r="D152" s="11"/>
    </row>
    <row r="153" spans="1:4" ht="21.75">
      <c r="A153" s="11"/>
      <c r="B153" s="11"/>
      <c r="C153" s="11"/>
      <c r="D153" s="11"/>
    </row>
    <row r="154" spans="1:4" ht="21.75">
      <c r="A154" s="11"/>
      <c r="B154" s="11"/>
      <c r="C154" s="11"/>
      <c r="D154" s="11"/>
    </row>
    <row r="155" spans="1:4" ht="21.75">
      <c r="A155" s="11"/>
      <c r="B155" s="11"/>
      <c r="C155" s="11"/>
      <c r="D155" s="11"/>
    </row>
    <row r="156" spans="1:4" ht="21.75">
      <c r="A156" s="11"/>
      <c r="B156" s="11"/>
      <c r="C156" s="11"/>
      <c r="D156" s="11"/>
    </row>
    <row r="157" spans="1:4" ht="21.75">
      <c r="A157" s="11"/>
      <c r="B157" s="11"/>
      <c r="C157" s="11"/>
      <c r="D157" s="11"/>
    </row>
    <row r="158" spans="1:4" ht="21.75">
      <c r="A158" s="11"/>
      <c r="B158" s="11"/>
      <c r="C158" s="11"/>
      <c r="D158" s="11"/>
    </row>
    <row r="159" spans="1:4" ht="21.75">
      <c r="A159" s="11"/>
      <c r="B159" s="11"/>
      <c r="C159" s="11"/>
      <c r="D159" s="11"/>
    </row>
    <row r="160" spans="1:4" ht="21.75">
      <c r="A160" s="11"/>
      <c r="B160" s="11"/>
      <c r="C160" s="11"/>
      <c r="D160" s="11"/>
    </row>
    <row r="161" spans="1:4" ht="21.75">
      <c r="A161" s="11"/>
      <c r="B161" s="11"/>
      <c r="C161" s="11"/>
      <c r="D161" s="11"/>
    </row>
    <row r="162" spans="1:4" ht="21.75">
      <c r="A162" s="11"/>
      <c r="B162" s="11"/>
      <c r="C162" s="11"/>
      <c r="D162" s="11"/>
    </row>
    <row r="163" spans="1:4" ht="21.75">
      <c r="A163" s="11"/>
      <c r="B163" s="11"/>
      <c r="C163" s="11"/>
      <c r="D163" s="11"/>
    </row>
    <row r="164" spans="1:4" ht="21.75">
      <c r="A164" s="11"/>
      <c r="B164" s="11"/>
      <c r="C164" s="11"/>
      <c r="D164" s="11"/>
    </row>
    <row r="165" spans="1:4" ht="21.75">
      <c r="A165" s="11"/>
      <c r="B165" s="11"/>
      <c r="C165" s="11"/>
      <c r="D165" s="11"/>
    </row>
    <row r="166" spans="1:4" ht="21.75">
      <c r="A166" s="11"/>
      <c r="B166" s="11"/>
      <c r="C166" s="11"/>
      <c r="D166" s="11"/>
    </row>
    <row r="167" spans="1:4" ht="21.75">
      <c r="A167" s="11"/>
      <c r="B167" s="11"/>
      <c r="C167" s="11"/>
      <c r="D167" s="11"/>
    </row>
    <row r="168" spans="1:4" ht="21.75">
      <c r="A168" s="11"/>
      <c r="B168" s="11"/>
      <c r="C168" s="11"/>
      <c r="D168" s="11"/>
    </row>
    <row r="169" spans="1:4" ht="21.75">
      <c r="A169" s="11"/>
      <c r="B169" s="11"/>
      <c r="C169" s="11"/>
      <c r="D169" s="11"/>
    </row>
    <row r="170" spans="1:4" ht="21.75">
      <c r="A170" s="11"/>
      <c r="B170" s="11"/>
      <c r="C170" s="11"/>
      <c r="D170" s="11"/>
    </row>
    <row r="171" spans="1:4" ht="21.75">
      <c r="A171" s="11"/>
      <c r="B171" s="11"/>
      <c r="C171" s="11"/>
      <c r="D171" s="11"/>
    </row>
    <row r="172" spans="1:4" ht="21.75">
      <c r="A172" s="11"/>
      <c r="B172" s="11"/>
      <c r="C172" s="11"/>
      <c r="D172" s="11"/>
    </row>
    <row r="173" spans="1:4" ht="21.75">
      <c r="A173" s="11"/>
      <c r="B173" s="11"/>
      <c r="C173" s="11"/>
      <c r="D173" s="11"/>
    </row>
    <row r="174" spans="1:4" ht="21.75">
      <c r="A174" s="11"/>
      <c r="B174" s="11"/>
      <c r="C174" s="11"/>
      <c r="D174" s="11"/>
    </row>
    <row r="175" spans="1:4" ht="21.75">
      <c r="A175" s="11"/>
      <c r="B175" s="11"/>
      <c r="C175" s="11"/>
      <c r="D175" s="11"/>
    </row>
    <row r="176" spans="1:4" ht="21.75">
      <c r="A176" s="11"/>
      <c r="B176" s="11"/>
      <c r="C176" s="11"/>
      <c r="D176" s="11"/>
    </row>
    <row r="177" spans="1:4" ht="21.75">
      <c r="A177" s="11"/>
      <c r="B177" s="11"/>
      <c r="C177" s="11"/>
      <c r="D177" s="11"/>
    </row>
    <row r="178" spans="1:4" ht="21.75">
      <c r="A178" s="11"/>
      <c r="B178" s="11"/>
      <c r="C178" s="11"/>
      <c r="D178" s="11"/>
    </row>
    <row r="179" spans="1:4" ht="21.75">
      <c r="A179" s="11"/>
      <c r="B179" s="11"/>
      <c r="C179" s="11"/>
      <c r="D179" s="11"/>
    </row>
    <row r="180" spans="1:4" ht="21.75">
      <c r="A180" s="11"/>
      <c r="B180" s="11"/>
      <c r="C180" s="11"/>
      <c r="D180" s="11"/>
    </row>
    <row r="181" spans="1:4" ht="21.75">
      <c r="A181" s="11"/>
      <c r="B181" s="11"/>
      <c r="C181" s="11"/>
      <c r="D181" s="11"/>
    </row>
    <row r="182" spans="1:4" ht="21.75">
      <c r="A182" s="11"/>
      <c r="B182" s="11"/>
      <c r="C182" s="11"/>
      <c r="D182" s="11"/>
    </row>
    <row r="183" spans="1:4" ht="21.75">
      <c r="A183" s="11"/>
      <c r="B183" s="11"/>
      <c r="C183" s="11"/>
      <c r="D183" s="11"/>
    </row>
    <row r="184" spans="1:4" ht="21.75">
      <c r="A184" s="11"/>
      <c r="B184" s="11"/>
      <c r="C184" s="11"/>
      <c r="D184" s="11"/>
    </row>
    <row r="185" spans="1:4" ht="21.75">
      <c r="A185" s="11"/>
      <c r="B185" s="11"/>
      <c r="C185" s="11"/>
      <c r="D185" s="11"/>
    </row>
    <row r="186" spans="1:4" ht="21.75">
      <c r="A186" s="11"/>
      <c r="B186" s="11"/>
      <c r="C186" s="11"/>
      <c r="D186" s="11"/>
    </row>
    <row r="187" spans="1:4" ht="21.75">
      <c r="A187" s="11"/>
      <c r="B187" s="11"/>
      <c r="C187" s="11"/>
      <c r="D187" s="11"/>
    </row>
    <row r="188" spans="1:4" ht="21.75">
      <c r="A188" s="11"/>
      <c r="B188" s="11"/>
      <c r="C188" s="11"/>
      <c r="D188" s="11"/>
    </row>
    <row r="189" spans="1:4" ht="21.75">
      <c r="A189" s="11"/>
      <c r="B189" s="11"/>
      <c r="C189" s="11"/>
      <c r="D189" s="11"/>
    </row>
    <row r="190" spans="1:4" ht="21.75">
      <c r="A190" s="11"/>
      <c r="B190" s="11"/>
      <c r="C190" s="11"/>
      <c r="D190" s="11"/>
    </row>
    <row r="191" spans="1:4" ht="21.75">
      <c r="A191" s="11"/>
      <c r="B191" s="11"/>
      <c r="C191" s="11"/>
      <c r="D191" s="11"/>
    </row>
    <row r="192" spans="1:4" ht="21.75">
      <c r="A192" s="11"/>
      <c r="B192" s="11"/>
      <c r="C192" s="11"/>
      <c r="D192" s="11"/>
    </row>
  </sheetData>
  <sheetProtection/>
  <mergeCells count="17">
    <mergeCell ref="A49:F49"/>
    <mergeCell ref="B53:C54"/>
    <mergeCell ref="A1:F1"/>
    <mergeCell ref="A2:F2"/>
    <mergeCell ref="A3:F3"/>
    <mergeCell ref="B5:C6"/>
    <mergeCell ref="A4:F4"/>
    <mergeCell ref="B93:C94"/>
    <mergeCell ref="A50:F50"/>
    <mergeCell ref="A51:F51"/>
    <mergeCell ref="A89:F89"/>
    <mergeCell ref="A90:F90"/>
    <mergeCell ref="A91:F91"/>
    <mergeCell ref="D53:E53"/>
    <mergeCell ref="D93:E93"/>
    <mergeCell ref="A92:F92"/>
    <mergeCell ref="A52:F52"/>
  </mergeCells>
  <printOptions horizontalCentered="1"/>
  <pageMargins left="0.07874015748031496" right="0.6692913385826772" top="0.4330708661417323" bottom="0.3937007874015748" header="0.5118110236220472" footer="0.11811023622047245"/>
  <pageSetup horizontalDpi="600" verticalDpi="600" orientation="portrait" paperSize="9" scale="82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2010-12-22T09:27:03Z</cp:lastPrinted>
  <dcterms:created xsi:type="dcterms:W3CDTF">1997-12-17T10:14:40Z</dcterms:created>
  <dcterms:modified xsi:type="dcterms:W3CDTF">2011-05-08T08:43:30Z</dcterms:modified>
  <cp:category/>
  <cp:version/>
  <cp:contentType/>
  <cp:contentStatus/>
</cp:coreProperties>
</file>