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firstSheet="1" activeTab="7"/>
  </bookViews>
  <sheets>
    <sheet name="جدول رقم 1" sheetId="1" r:id="rId1"/>
    <sheet name="جدول رقم 2" sheetId="2" r:id="rId2"/>
    <sheet name="جدول رقم 2-1" sheetId="3" r:id="rId3"/>
    <sheet name="جدول رقم 2-2" sheetId="4" r:id="rId4"/>
    <sheet name="جدول رقم 3" sheetId="5" r:id="rId5"/>
    <sheet name="جدول رقم 3-1" sheetId="6" r:id="rId6"/>
    <sheet name="جدول 4" sheetId="7" r:id="rId7"/>
    <sheet name="جدول 4-1" sheetId="8" r:id="rId8"/>
    <sheet name="ورقة9" sheetId="9" r:id="rId9"/>
    <sheet name="ورقة10" sheetId="10" r:id="rId10"/>
    <sheet name="ورقة11" sheetId="11" r:id="rId11"/>
    <sheet name="ورقة12" sheetId="12" r:id="rId12"/>
    <sheet name="ورقة13" sheetId="13" r:id="rId13"/>
    <sheet name="ورقة14" sheetId="14" r:id="rId14"/>
    <sheet name="ورقة15" sheetId="15" r:id="rId15"/>
    <sheet name="ورقة16" sheetId="16" r:id="rId16"/>
  </sheets>
  <definedNames/>
  <calcPr fullCalcOnLoad="1"/>
</workbook>
</file>

<file path=xl/sharedStrings.xml><?xml version="1.0" encoding="utf-8"?>
<sst xmlns="http://schemas.openxmlformats.org/spreadsheetml/2006/main" count="493" uniqueCount="352">
  <si>
    <t>جدول رقم (1)</t>
  </si>
  <si>
    <t>(مليون ريال عماني)</t>
  </si>
  <si>
    <t>البيــــــان</t>
  </si>
  <si>
    <t>تقديرات الموازنة</t>
  </si>
  <si>
    <r>
      <t>أولا</t>
    </r>
    <r>
      <rPr>
        <sz val="12"/>
        <rFont val="Arabic Transparent"/>
        <family val="0"/>
      </rPr>
      <t xml:space="preserve"> :</t>
    </r>
  </si>
  <si>
    <t xml:space="preserve">1)  صافــي ايرادات النفـط </t>
  </si>
  <si>
    <t>3)  ايرادات جاريـــة اخرى  (جـــدول رقــم 2)</t>
  </si>
  <si>
    <t>5)   استردادات رأسماليــة  (جـــدول رقــم 3)</t>
  </si>
  <si>
    <t>6)  اجمالـــي الايـــــــرادات  (1+2+3+4+5)</t>
  </si>
  <si>
    <r>
      <t>ثانيا</t>
    </r>
    <r>
      <rPr>
        <sz val="12"/>
        <rFont val="Arabic Transparent"/>
        <family val="0"/>
      </rPr>
      <t xml:space="preserve"> :</t>
    </r>
  </si>
  <si>
    <t xml:space="preserve">7)  الدفاع والامن القومي </t>
  </si>
  <si>
    <t>9)  فوائــــد علــى القروض</t>
  </si>
  <si>
    <t xml:space="preserve">10) حصة الحكومة فـي المصروفـات الجاريـة لشركة تنمية نفط عُمان </t>
  </si>
  <si>
    <t>11) جملة المصروفات الجارية (7+8+9+10)</t>
  </si>
  <si>
    <t xml:space="preserve">12) المصروفات الانمائية للوزارات المدنية   </t>
  </si>
  <si>
    <t>13) حصة الحكومـة فـي المصروفـات الرأسماليـة لشركة تنمية نفط عُمان</t>
  </si>
  <si>
    <t>14) المصروفات الرأسمالية للوزارات المدنية (جدول رقم 4)</t>
  </si>
  <si>
    <t>15) مصروفات التنقيب عن الغاز الطبيعي</t>
  </si>
  <si>
    <t>17) جملة المصروفات الاستثمارية (12+13+14+15+16)</t>
  </si>
  <si>
    <t xml:space="preserve">18) دعـــم القروض الميسرة للقطاع الصناعي والسياحي </t>
  </si>
  <si>
    <t>19)  دعم فوائد القروض الاسكانية</t>
  </si>
  <si>
    <t>20)  دعم القروض الميسرة لقطاعات الزراعة والاسماك والصحه والتعليم والحرف</t>
  </si>
  <si>
    <t>21)  مساهمات في مؤسسات محلية واقليمية ودولية</t>
  </si>
  <si>
    <t>23) جملة المساهمات ودعم القطاع الخاص (18+19+20+21+22)</t>
  </si>
  <si>
    <t>24 اجمالي الانفاق العــام (11+17+23)</t>
  </si>
  <si>
    <r>
      <t>ثالثا</t>
    </r>
    <r>
      <rPr>
        <sz val="12"/>
        <rFont val="Arabic Transparent"/>
        <family val="0"/>
      </rPr>
      <t xml:space="preserve"> :</t>
    </r>
  </si>
  <si>
    <t xml:space="preserve">26) صافي المعونات </t>
  </si>
  <si>
    <t xml:space="preserve">27) صافي الاقتراض : </t>
  </si>
  <si>
    <t>28)  صافي حصيلة اصدار السندات الحكومية</t>
  </si>
  <si>
    <t>29)  السحب من صندوق الاحتياطي العام للدولة</t>
  </si>
  <si>
    <t>30) جملة وسائل التمويل (26+27+28+29)</t>
  </si>
  <si>
    <t xml:space="preserve"> 2)  ايرادات الغاز الطبيعـي</t>
  </si>
  <si>
    <r>
      <t>الايرادات</t>
    </r>
    <r>
      <rPr>
        <b/>
        <sz val="12"/>
        <rFont val="Arabic Transparent"/>
        <family val="0"/>
      </rPr>
      <t xml:space="preserve"> :</t>
    </r>
  </si>
  <si>
    <r>
      <t xml:space="preserve"> </t>
    </r>
    <r>
      <rPr>
        <b/>
        <u val="single"/>
        <sz val="12"/>
        <rFont val="Monotype Koufi"/>
        <family val="0"/>
      </rPr>
      <t>الانفاق العام</t>
    </r>
    <r>
      <rPr>
        <b/>
        <sz val="12"/>
        <rFont val="Arabic Transparent"/>
        <family val="0"/>
      </rPr>
      <t xml:space="preserve"> :     </t>
    </r>
  </si>
  <si>
    <r>
      <t>المصروفات الجارية</t>
    </r>
    <r>
      <rPr>
        <b/>
        <sz val="12"/>
        <rFont val="Arabic Transparent"/>
        <family val="0"/>
      </rPr>
      <t xml:space="preserve"> :</t>
    </r>
  </si>
  <si>
    <r>
      <t>المصروفات الاستثمارية</t>
    </r>
    <r>
      <rPr>
        <b/>
        <sz val="12"/>
        <rFont val="Arabic Transparent"/>
        <family val="0"/>
      </rPr>
      <t xml:space="preserve"> :</t>
    </r>
  </si>
  <si>
    <r>
      <t>المساهمات ودعم القطاع الخاص</t>
    </r>
    <r>
      <rPr>
        <b/>
        <sz val="12"/>
        <rFont val="Arabic Transparent"/>
        <family val="0"/>
      </rPr>
      <t xml:space="preserve"> :</t>
    </r>
  </si>
  <si>
    <r>
      <t xml:space="preserve"> </t>
    </r>
    <r>
      <rPr>
        <b/>
        <u val="single"/>
        <sz val="12"/>
        <rFont val="Monotype Koufi"/>
        <family val="0"/>
      </rPr>
      <t>وسائل التمويل</t>
    </r>
    <r>
      <rPr>
        <b/>
        <sz val="12"/>
        <rFont val="Arabic Transparent"/>
        <family val="0"/>
      </rPr>
      <t xml:space="preserve"> </t>
    </r>
  </si>
  <si>
    <t>4)   ايـــرادات رأسماليــة  (جـــدول رقــم 3)</t>
  </si>
  <si>
    <t>8)  الـوزارات المدنيـه  (جدول رقـم 4)</t>
  </si>
  <si>
    <t>16)  برنامـج تنميـة المـوارد البشريــة</t>
  </si>
  <si>
    <t>22)  احتياطـــــــــــــــــــي</t>
  </si>
  <si>
    <t xml:space="preserve">      ـ  القروض المتوقع استلامها</t>
  </si>
  <si>
    <t xml:space="preserve">      ـ  القروض المتوقع ســـدادها</t>
  </si>
  <si>
    <t xml:space="preserve">      ـ  السندات المتوقع اصدارها</t>
  </si>
  <si>
    <t xml:space="preserve">      ـ  السندات المتوقع سـدادها</t>
  </si>
  <si>
    <r>
      <t xml:space="preserve">(ع 9) aمرسوم </t>
    </r>
    <r>
      <rPr>
        <b/>
        <sz val="11"/>
        <rFont val="Arial"/>
        <family val="2"/>
      </rPr>
      <t>xls</t>
    </r>
    <r>
      <rPr>
        <b/>
        <sz val="11"/>
        <rFont val="Arabic Transparent"/>
        <family val="0"/>
      </rPr>
      <t xml:space="preserve">  </t>
    </r>
  </si>
  <si>
    <t>الميزانية العامة للدولة للسنة المالية 1999م</t>
  </si>
  <si>
    <t>25) العجـــــز الجـــــاري  (6 - 24)</t>
  </si>
  <si>
    <t>جدول رقم (2)</t>
  </si>
  <si>
    <t>تقديرات الايرادات الجارية الأخرى للوزارات والوحدات الحكومية</t>
  </si>
  <si>
    <t>والهيئات العامة للسنة المالية 1999م</t>
  </si>
  <si>
    <t>(الف ريال عماني)</t>
  </si>
  <si>
    <t>رقم</t>
  </si>
  <si>
    <t>الايرادات</t>
  </si>
  <si>
    <t>الموازنة</t>
  </si>
  <si>
    <t>الوزارة / الدائرة</t>
  </si>
  <si>
    <t>المقدرة</t>
  </si>
  <si>
    <t>ديوان البـلاط السلطانـي</t>
  </si>
  <si>
    <t>وزارة الشئون القانونيـة</t>
  </si>
  <si>
    <t xml:space="preserve">وزارة الماليـــة </t>
  </si>
  <si>
    <t>وزارة الخارجيــة</t>
  </si>
  <si>
    <t>وزارة الداخليـــة</t>
  </si>
  <si>
    <t>وزارة الاعـــلام</t>
  </si>
  <si>
    <t>وزارة التجارة والصناعة</t>
  </si>
  <si>
    <t>وزارة النفـط والغــاز</t>
  </si>
  <si>
    <t>وزارة الزراعــة والــثروة السمكيـة</t>
  </si>
  <si>
    <t xml:space="preserve">وزارة العــــــدل </t>
  </si>
  <si>
    <t>وزارة الصحـــــة</t>
  </si>
  <si>
    <t xml:space="preserve">وزارة التربية والتعليم </t>
  </si>
  <si>
    <t>وزارة الشئون الاجتماعية والعمل والتدريب المهني</t>
  </si>
  <si>
    <t>وزارة التراث القومي والثقافـة</t>
  </si>
  <si>
    <t>وزارة الاســكان</t>
  </si>
  <si>
    <t>وزارة المواصلات</t>
  </si>
  <si>
    <t>وزارة الكهربــاء والميــاه</t>
  </si>
  <si>
    <t>وزارة البريد والبرق والهاتف</t>
  </si>
  <si>
    <t>وزارة البلديات الاقليمية والبيئة</t>
  </si>
  <si>
    <t>اللجنة العليا للاحتفالات بالعيد الوطني</t>
  </si>
  <si>
    <t>مكتب وزير الدولة ومحافـظ ظفار</t>
  </si>
  <si>
    <t>مكتب وزير الدولة ومحافظ مسقط</t>
  </si>
  <si>
    <t>مجلــــس المناقصـــات</t>
  </si>
  <si>
    <t>مجلـس الشــورى</t>
  </si>
  <si>
    <t>وزارة الخدمة المدنية</t>
  </si>
  <si>
    <t>المحكمـــة الجزائيــــة</t>
  </si>
  <si>
    <t>جامعة السلطان قابوس والمستشفى التعليمي</t>
  </si>
  <si>
    <t>المحكمـــة التجاريــــة</t>
  </si>
  <si>
    <t>وزارة المالية (مخصصات الوزراء والوكلاء)</t>
  </si>
  <si>
    <t>موازنات الفائض والدعـم</t>
  </si>
  <si>
    <t>وزارة مــوارد الميــاه</t>
  </si>
  <si>
    <t>الهيئة العامة لانشطة الشباب الرياضية والثقافية</t>
  </si>
  <si>
    <t>مكتب نائب رئيس الوزراء لشئون مجلس الوزراء</t>
  </si>
  <si>
    <t>وزارة التعليـم العالـي</t>
  </si>
  <si>
    <t>وزارة الاقتصاد الوطني</t>
  </si>
  <si>
    <t>وزارة الاوقاف والشئون الدينية</t>
  </si>
  <si>
    <t>وزارة مكتب القصــر</t>
  </si>
  <si>
    <t>وزارة الدفــــــاع</t>
  </si>
  <si>
    <t>شرطة عمان السلطانية</t>
  </si>
  <si>
    <t>وزارة المالية  (تمويل مؤسسات اخرى)</t>
  </si>
  <si>
    <t>احتياطــــي مخصــــص</t>
  </si>
  <si>
    <t>الاجمالي</t>
  </si>
  <si>
    <r>
      <t xml:space="preserve">(2) aمرسوم </t>
    </r>
    <r>
      <rPr>
        <sz val="10"/>
        <rFont val="Arial"/>
        <family val="2"/>
      </rPr>
      <t>xls</t>
    </r>
  </si>
  <si>
    <t>جدول رقم (2/ 1)</t>
  </si>
  <si>
    <t>تقديرات الايرادات الجارية الأخرى حسب التخصصات الوظيفية</t>
  </si>
  <si>
    <t>للوزارات والوحدات الحكومية والهيئات العامة للسنة المالية 1999م</t>
  </si>
  <si>
    <r>
      <t>(</t>
    </r>
    <r>
      <rPr>
        <b/>
        <sz val="9"/>
        <rFont val="Arabic Transparent"/>
        <family val="0"/>
      </rPr>
      <t>الف ريال عماني)</t>
    </r>
  </si>
  <si>
    <t>القطاع / الوزارة</t>
  </si>
  <si>
    <t>1)</t>
  </si>
  <si>
    <r>
      <t>قطاع الخدمات العامة</t>
    </r>
    <r>
      <rPr>
        <b/>
        <i/>
        <sz val="11"/>
        <rFont val="Arabic Transparent"/>
        <family val="0"/>
      </rPr>
      <t xml:space="preserve"> :</t>
    </r>
  </si>
  <si>
    <r>
      <t>ديوان البلاط السلطانـي</t>
    </r>
    <r>
      <rPr>
        <b/>
        <u val="single"/>
        <sz val="11"/>
        <rFont val="Monotype Koufi"/>
        <family val="0"/>
      </rPr>
      <t xml:space="preserve"> </t>
    </r>
  </si>
  <si>
    <t>وزارة الشئون  القانونية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</si>
  <si>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</si>
  <si>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</si>
  <si>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</si>
  <si>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</si>
  <si>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جملة قطاع الخدمات العامة</t>
  </si>
  <si>
    <t>3)</t>
  </si>
  <si>
    <r>
      <t>قطاع الامن والنظام العام</t>
    </r>
    <r>
      <rPr>
        <b/>
        <i/>
        <sz val="11"/>
        <rFont val="Arabic Transparent"/>
        <family val="0"/>
      </rPr>
      <t xml:space="preserve"> :</t>
    </r>
  </si>
  <si>
    <t>وزارة الداخليــــة</t>
  </si>
  <si>
    <t xml:space="preserve">وزارة العـــــدل  </t>
  </si>
  <si>
    <t>المحكمــة الجزائيــة</t>
  </si>
  <si>
    <t>المحكمــة التجاريــة</t>
  </si>
  <si>
    <t>وزارة مكتــب القصــر</t>
  </si>
  <si>
    <t>شرطــة عُمـان السلطانيـة</t>
  </si>
  <si>
    <t>جملة قطاع الامن والنظام العام</t>
  </si>
  <si>
    <t>4)</t>
  </si>
  <si>
    <r>
      <t xml:space="preserve">قطاع التعليم </t>
    </r>
    <r>
      <rPr>
        <b/>
        <i/>
        <sz val="11"/>
        <rFont val="Arabic Transparent"/>
        <family val="0"/>
      </rPr>
      <t>:</t>
    </r>
  </si>
  <si>
    <t>وزارة التربية والتعليم</t>
  </si>
  <si>
    <t>وزارة الشئون الاجتماعية والعمل والتدريب المهني (التدريب المهني)</t>
  </si>
  <si>
    <t>وزارة التعليـم العالي</t>
  </si>
  <si>
    <t>وزارة الاوقاف والشئون الدينية (معهد القضاء الشرعي والوعظ والارشاد)</t>
  </si>
  <si>
    <t>جملة قطاع التعليم</t>
  </si>
  <si>
    <t>5)</t>
  </si>
  <si>
    <r>
      <t>قطاع الصحة</t>
    </r>
    <r>
      <rPr>
        <b/>
        <i/>
        <sz val="11"/>
        <rFont val="Arabic Transparent"/>
        <family val="0"/>
      </rPr>
      <t xml:space="preserve"> :</t>
    </r>
  </si>
  <si>
    <t>وزارة الصحـــة</t>
  </si>
  <si>
    <t>جملة قطاع الصحة</t>
  </si>
  <si>
    <t>6)</t>
  </si>
  <si>
    <r>
      <t>قطاع الضمان والرعاية الاجتماعية</t>
    </r>
    <r>
      <rPr>
        <b/>
        <i/>
        <sz val="11"/>
        <rFont val="Arabic Transparent"/>
        <family val="0"/>
      </rPr>
      <t xml:space="preserve"> :</t>
    </r>
  </si>
  <si>
    <t>جملة قطاع الضمان والرعاية الاجتماعية</t>
  </si>
  <si>
    <t>7)</t>
  </si>
  <si>
    <r>
      <t>قطاع الاسكان</t>
    </r>
    <r>
      <rPr>
        <b/>
        <i/>
        <sz val="11"/>
        <rFont val="Arabic Transparent"/>
        <family val="0"/>
      </rPr>
      <t xml:space="preserve"> :</t>
    </r>
  </si>
  <si>
    <t>وزارة الاســـكان</t>
  </si>
  <si>
    <t>وزارة الكهرباء والمياه (قطاع المياه)</t>
  </si>
  <si>
    <t>وزارة البلديات الاقليمية والبيئـة (شئون البيئة)</t>
  </si>
  <si>
    <t>مكتب وزير الدولـــة ومحافـــظ ظفــــار</t>
  </si>
  <si>
    <t>وزارة موارد المياه</t>
  </si>
  <si>
    <t>جملة قطاع الاسكان</t>
  </si>
  <si>
    <t>تابع جدول رقم (2/ 1)</t>
  </si>
  <si>
    <t>8)</t>
  </si>
  <si>
    <r>
      <t>قطاع الترفيه والثقافةوالشئون الدينية</t>
    </r>
    <r>
      <rPr>
        <b/>
        <i/>
        <sz val="11"/>
        <rFont val="Arabic Transparent"/>
        <family val="0"/>
      </rPr>
      <t xml:space="preserve"> :</t>
    </r>
  </si>
  <si>
    <t>وزارة الاعـــــلام</t>
  </si>
  <si>
    <t>وزارة التراث القومي والثقافة</t>
  </si>
  <si>
    <t xml:space="preserve">وزارة الاوقاف والشئون الدينية </t>
  </si>
  <si>
    <t>جملة قطاع الترفيه والثقافة والشئون الدينية</t>
  </si>
  <si>
    <t>9)</t>
  </si>
  <si>
    <r>
      <t>قطاع الطاقة والوقود</t>
    </r>
    <r>
      <rPr>
        <b/>
        <i/>
        <sz val="11"/>
        <rFont val="Arabic Transparent"/>
        <family val="0"/>
      </rPr>
      <t xml:space="preserve"> :</t>
    </r>
  </si>
  <si>
    <t>وزارة النفط والغاز</t>
  </si>
  <si>
    <t>وزارة الكهرباء والمياه (قطاع الكهرباء)</t>
  </si>
  <si>
    <t>جملة قطاع الطاقة والوقود</t>
  </si>
  <si>
    <t>10)</t>
  </si>
  <si>
    <r>
      <t>قطاع الزراعة وشئون الغابات والاسماك   والصيد</t>
    </r>
    <r>
      <rPr>
        <b/>
        <i/>
        <sz val="11"/>
        <rFont val="Monotype Koufi"/>
        <family val="0"/>
      </rPr>
      <t xml:space="preserve"> :</t>
    </r>
  </si>
  <si>
    <t>وزارة الزراعة والثروة السمكية</t>
  </si>
  <si>
    <t>جملة قطاع الزراعة وشئون الغابات والاسماك والصيد</t>
  </si>
  <si>
    <t>12)</t>
  </si>
  <si>
    <r>
      <t>قطاع النقل والمواصلات</t>
    </r>
    <r>
      <rPr>
        <b/>
        <i/>
        <sz val="11"/>
        <rFont val="Arabic Transparent"/>
        <family val="0"/>
      </rPr>
      <t xml:space="preserve"> :</t>
    </r>
  </si>
  <si>
    <t>وزارة المواصــــلات</t>
  </si>
  <si>
    <t>الهيئة العامة للمواصلات السلكية واللاسلكية</t>
  </si>
  <si>
    <t>جملة قطاع النقل والمواصلات</t>
  </si>
  <si>
    <t>13)</t>
  </si>
  <si>
    <r>
      <t>شئون اقتصادية اخرى</t>
    </r>
    <r>
      <rPr>
        <b/>
        <i/>
        <sz val="11"/>
        <rFont val="Arabic Transparent"/>
        <family val="0"/>
      </rPr>
      <t xml:space="preserve"> :</t>
    </r>
  </si>
  <si>
    <t>البنك المركزي العماني</t>
  </si>
  <si>
    <t>وزارة مكتب القصر</t>
  </si>
  <si>
    <t>جملة شئون اقتصادية اخرى</t>
  </si>
  <si>
    <r>
      <t>الاخـــــــرى</t>
    </r>
    <r>
      <rPr>
        <b/>
        <i/>
        <sz val="11"/>
        <rFont val="Arabic Transparent"/>
        <family val="0"/>
      </rPr>
      <t xml:space="preserve"> :</t>
    </r>
  </si>
  <si>
    <t>جملة قطاع الاخرى</t>
  </si>
  <si>
    <t>احتياطي مخصص</t>
  </si>
  <si>
    <t>الاجمالــــــــي</t>
  </si>
  <si>
    <r>
      <t xml:space="preserve">(ع 5)aمرسوم </t>
    </r>
    <r>
      <rPr>
        <b/>
        <sz val="10"/>
        <rFont val="Arial"/>
        <family val="2"/>
      </rPr>
      <t>xls</t>
    </r>
  </si>
  <si>
    <t>جدول رقم (2/2)</t>
  </si>
  <si>
    <t>تقديرات الايرادات الجارية الاخرى</t>
  </si>
  <si>
    <t>للسنة المالية 1999م ( حسب البنود)</t>
  </si>
  <si>
    <t>رقم الحساب</t>
  </si>
  <si>
    <t>بند</t>
  </si>
  <si>
    <t>فصل</t>
  </si>
  <si>
    <t>باب</t>
  </si>
  <si>
    <t>البيــــان</t>
  </si>
  <si>
    <r>
      <t xml:space="preserve">أ - </t>
    </r>
    <r>
      <rPr>
        <b/>
        <u val="single"/>
        <sz val="14"/>
        <rFont val="Arabic Transparent"/>
        <family val="0"/>
      </rPr>
      <t>ا</t>
    </r>
    <r>
      <rPr>
        <b/>
        <u val="single"/>
        <sz val="14"/>
        <rFont val="Monotype Koufi"/>
        <family val="0"/>
      </rPr>
      <t>يرادات</t>
    </r>
    <r>
      <rPr>
        <b/>
        <i/>
        <u val="single"/>
        <sz val="14"/>
        <rFont val="Monotype Koufi"/>
        <family val="0"/>
      </rPr>
      <t xml:space="preserve"> الضرائب والرسوم</t>
    </r>
    <r>
      <rPr>
        <b/>
        <sz val="14"/>
        <rFont val="Arabic Transparent"/>
        <family val="0"/>
      </rPr>
      <t xml:space="preserve"> :</t>
    </r>
  </si>
  <si>
    <t xml:space="preserve">     ضريبة الدخل على الشركات والمؤسسات</t>
  </si>
  <si>
    <t>ضريبة المرتبات (مساهمة الشركات في مشاريع التدريب المهني)</t>
  </si>
  <si>
    <t xml:space="preserve">      رســوم المعامــــلات العقاريــــــة </t>
  </si>
  <si>
    <t xml:space="preserve">      رخص ممارسة الاعمال التجارية</t>
  </si>
  <si>
    <t xml:space="preserve">     رخـص وسائل النقـل</t>
  </si>
  <si>
    <t xml:space="preserve">     رسوم محلية مختلفة</t>
  </si>
  <si>
    <t xml:space="preserve">     رسوم جمركيـــــــــة</t>
  </si>
  <si>
    <t>جملة ايرادات الضرائب والرسوم</t>
  </si>
  <si>
    <r>
      <t xml:space="preserve">ب - </t>
    </r>
    <r>
      <rPr>
        <b/>
        <i/>
        <u val="single"/>
        <sz val="14"/>
        <rFont val="Monotype Koufi"/>
        <family val="0"/>
      </rPr>
      <t>ايرادات غير ضريبية</t>
    </r>
    <r>
      <rPr>
        <b/>
        <i/>
        <sz val="14"/>
        <rFont val="Arabic Transparent"/>
        <family val="0"/>
      </rPr>
      <t xml:space="preserve"> </t>
    </r>
    <r>
      <rPr>
        <b/>
        <sz val="14"/>
        <rFont val="Arabic Transparent"/>
        <family val="0"/>
      </rPr>
      <t xml:space="preserve"> :</t>
    </r>
  </si>
  <si>
    <t xml:space="preserve">      ايرادات بيع الكهربـــاء</t>
  </si>
  <si>
    <t xml:space="preserve">      ايرادات كهرباء مختلفة</t>
  </si>
  <si>
    <t xml:space="preserve">      ايرادات بيــــع الميــــاه</t>
  </si>
  <si>
    <t xml:space="preserve">      ايرادات ميــاه مختلفـــة</t>
  </si>
  <si>
    <t xml:space="preserve">      ايرادات البريــــــد</t>
  </si>
  <si>
    <t xml:space="preserve">      ايرادات المطـــــارات</t>
  </si>
  <si>
    <t xml:space="preserve">      ايرادات الموانـــــيء</t>
  </si>
  <si>
    <t xml:space="preserve">      فائض الهيئات العامـــة</t>
  </si>
  <si>
    <t xml:space="preserve">      ايرادات تأجير عقارات حكومية</t>
  </si>
  <si>
    <t xml:space="preserve">      اربـــاح الاستثمارات الحكوميـة</t>
  </si>
  <si>
    <t xml:space="preserve">      فوائد على ودائع البنوك والقروض المدينة</t>
  </si>
  <si>
    <t xml:space="preserve">      رســوم الهجرة والجــــوازات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</si>
  <si>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</si>
  <si>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</si>
  <si>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</si>
  <si>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غذائيـــة</t>
  </si>
  <si>
    <t xml:space="preserve">      ايرادات زراعية مختلفة</t>
  </si>
  <si>
    <t xml:space="preserve">      ايرادات الاســـــماك</t>
  </si>
  <si>
    <t xml:space="preserve">      ايرادات طبيــــــة</t>
  </si>
  <si>
    <t xml:space="preserve">      ايــــرادات متنوعـــــة</t>
  </si>
  <si>
    <t>ايرادات اخرى (نفطية اخرى)</t>
  </si>
  <si>
    <t>جملة الايرادات غير الضريبية</t>
  </si>
  <si>
    <t>ج  ـ  احتياطـــي مخصـــــص</t>
  </si>
  <si>
    <t>الاجمالي (أ + ب + ج)</t>
  </si>
  <si>
    <r>
      <t>مرسوم a (ع1)</t>
    </r>
    <r>
      <rPr>
        <b/>
        <sz val="11"/>
        <rFont val="Arial"/>
        <family val="0"/>
      </rPr>
      <t>xls</t>
    </r>
  </si>
  <si>
    <t>جدول رقم (3)</t>
  </si>
  <si>
    <t>تقديرات الايرادات والاستردادات الرأسمالية</t>
  </si>
  <si>
    <t>حسب التخصصات الوظيفية للوزارات المدنية للسنة المالية 1999م</t>
  </si>
  <si>
    <r>
      <t>(الف ريال عماني</t>
    </r>
    <r>
      <rPr>
        <b/>
        <sz val="12"/>
        <rFont val="Arabic Transparent"/>
        <family val="0"/>
      </rPr>
      <t>)</t>
    </r>
  </si>
  <si>
    <t>ايرادات رأسمالية :</t>
  </si>
  <si>
    <t>قطاع الخدمات العامة :</t>
  </si>
  <si>
    <t>وزارة المالية</t>
  </si>
  <si>
    <r>
      <t>قطاع الاسكان</t>
    </r>
    <r>
      <rPr>
        <b/>
        <i/>
        <sz val="13"/>
        <rFont val="Arabic Transparent"/>
        <family val="0"/>
      </rPr>
      <t xml:space="preserve"> :</t>
    </r>
  </si>
  <si>
    <t>وزارة الاسكان</t>
  </si>
  <si>
    <t>اجمالي تقديرات الايرادات الرأسمالية</t>
  </si>
  <si>
    <r>
      <t>استردادات رأسمالية</t>
    </r>
    <r>
      <rPr>
        <b/>
        <i/>
        <sz val="13"/>
        <rFont val="Monotype Koufi"/>
        <family val="0"/>
      </rPr>
      <t xml:space="preserve"> :</t>
    </r>
  </si>
  <si>
    <r>
      <t>الاخـــرى</t>
    </r>
    <r>
      <rPr>
        <b/>
        <i/>
        <sz val="13"/>
        <rFont val="Arabic Transparent"/>
        <family val="0"/>
      </rPr>
      <t xml:space="preserve"> :</t>
    </r>
  </si>
  <si>
    <t>وزارة المالية / تمويل مؤسسات اخرى</t>
  </si>
  <si>
    <t>اجمالي تقديرات الاستردادات الرأسمالية</t>
  </si>
  <si>
    <r>
      <t>Xls</t>
    </r>
    <r>
      <rPr>
        <b/>
        <sz val="11"/>
        <rFont val="Arial"/>
        <family val="2"/>
      </rPr>
      <t xml:space="preserve"> </t>
    </r>
    <r>
      <rPr>
        <b/>
        <sz val="11"/>
        <rFont val="Arabic Transparent"/>
        <family val="0"/>
      </rPr>
      <t xml:space="preserve"> مرسومa(ع3)  </t>
    </r>
  </si>
  <si>
    <t>جدول رقم (3/ 1)</t>
  </si>
  <si>
    <t>للسنة المالية 1999م (حسب البنود)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</si>
  <si>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</si>
  <si>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</si>
  <si>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</si>
  <si>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</si>
  <si>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إستردادات اقساط القروض :</t>
  </si>
  <si>
    <t xml:space="preserve">      استردادات قروض من هيئات ومؤسسات عامة وغيرها</t>
  </si>
  <si>
    <r>
      <t>Xls</t>
    </r>
    <r>
      <rPr>
        <b/>
        <i/>
        <sz val="9"/>
        <rFont val="Arial"/>
        <family val="2"/>
      </rPr>
      <t xml:space="preserve"> </t>
    </r>
    <r>
      <rPr>
        <b/>
        <i/>
        <sz val="9"/>
        <rFont val="Arabic Transparent"/>
        <family val="0"/>
      </rPr>
      <t xml:space="preserve"> مرسومa(ع 6)  </t>
    </r>
  </si>
  <si>
    <t>جدول رقم(4)</t>
  </si>
  <si>
    <t>تقديرات المصروفات الجاريه والرأسماليه</t>
  </si>
  <si>
    <t>للوزارات المدنيه للسنه الماليه 1999م</t>
  </si>
  <si>
    <t>الوزاره / الدائره</t>
  </si>
  <si>
    <t>المصروفات</t>
  </si>
  <si>
    <t>جملة</t>
  </si>
  <si>
    <t>الموازنه</t>
  </si>
  <si>
    <t>الجاريه</t>
  </si>
  <si>
    <t>الرأسماليه</t>
  </si>
  <si>
    <t xml:space="preserve">ديـوان البلاط السلطـاني </t>
  </si>
  <si>
    <t>بلدية مسقط</t>
  </si>
  <si>
    <t>مكتب تطوير صحار</t>
  </si>
  <si>
    <t>الامانه العامه لمجلس الوزراء</t>
  </si>
  <si>
    <t>مكتب الممثل الخاص لجلالة السلطان</t>
  </si>
  <si>
    <t>وزارة الشئون القانونية</t>
  </si>
  <si>
    <t xml:space="preserve">وزارة الماليـــــة </t>
  </si>
  <si>
    <t>وزارة الاعــــلام</t>
  </si>
  <si>
    <t>وزارة الصحــــــة</t>
  </si>
  <si>
    <t>مخصصات الضمان الاجتماعي</t>
  </si>
  <si>
    <t>وزارة المواصــلات</t>
  </si>
  <si>
    <t>مخصصات وقود الالات</t>
  </si>
  <si>
    <t>ـ شئون البلديات</t>
  </si>
  <si>
    <t>ـ شئون البيئة</t>
  </si>
  <si>
    <t>اللجنه العليا للاحتفالات بالعيد الوطني</t>
  </si>
  <si>
    <t>مكتب وزير الدولة ومحافظ ظفــار</t>
  </si>
  <si>
    <t>بلدية ظفار</t>
  </si>
  <si>
    <t>مكتب وزير الدوله ومحافظ مسـقط</t>
  </si>
  <si>
    <t>مكتب المستشار الخاص لجلالة السلطان</t>
  </si>
  <si>
    <t>مجلـــــس المناقصـــــــات</t>
  </si>
  <si>
    <t>مكتب مستشار جلالة السلطان لشئون التخطيط  الاقتصادي</t>
  </si>
  <si>
    <t xml:space="preserve">مكتب مستشار جلالة السلطان للاتصالات الخارجيه </t>
  </si>
  <si>
    <t>مجلس الشورى</t>
  </si>
  <si>
    <t>وزارة الخدمـــة المدنيــة</t>
  </si>
  <si>
    <t>الامانه العامه لمجلس الخدمه المدنيه</t>
  </si>
  <si>
    <t>امانة سر اللجنه العليا لتخطيط المدن</t>
  </si>
  <si>
    <t>المحكمــــه الجزائيــــه</t>
  </si>
  <si>
    <t>المحكمــــة التجاريــــة</t>
  </si>
  <si>
    <t>الامانه العامه للجنه العليا للمؤتمرات</t>
  </si>
  <si>
    <t>موازنات الفائض والدعم :</t>
  </si>
  <si>
    <t>ـ الهيئة العامة لتسويق المنتجات الزراعية</t>
  </si>
  <si>
    <t>ـ الهيئة العامة للمخازن والاحتياطي الغذائي</t>
  </si>
  <si>
    <t>ـ مؤسسة عمان للصحافة والانباء والنشر والاعلان</t>
  </si>
  <si>
    <t>ـ دعم المواطنين والمؤسسات الاخرى</t>
  </si>
  <si>
    <t>ـ الهيئة القومية للكشافة والمرشدات</t>
  </si>
  <si>
    <t>المركز العماني لترويج الاستثمار وتنمية الصادرات</t>
  </si>
  <si>
    <t>معهد الادارة العامـة</t>
  </si>
  <si>
    <t>وزارة التعليم العالـــي</t>
  </si>
  <si>
    <t>موازنة المساهمه في معاشات موظفي الحكومة العمانيين</t>
  </si>
  <si>
    <t>موازنة معاشات ومكافآت ما بعد الخدمة</t>
  </si>
  <si>
    <t>احتياطـــــي مخصــــــص</t>
  </si>
  <si>
    <t>الا جمالــــــــــــــي</t>
  </si>
  <si>
    <r>
      <t xml:space="preserve">(ع  10) aمرسوم 1 </t>
    </r>
    <r>
      <rPr>
        <sz val="10"/>
        <rFont val="Arial"/>
        <family val="0"/>
      </rPr>
      <t>xls</t>
    </r>
  </si>
  <si>
    <t>الجارية</t>
  </si>
  <si>
    <t>الرأسمالية</t>
  </si>
  <si>
    <r>
      <t>قطاع الخدمات العامة</t>
    </r>
    <r>
      <rPr>
        <b/>
        <sz val="11"/>
        <rFont val="Arabic Transparent"/>
        <family val="0"/>
      </rPr>
      <t xml:space="preserve"> :</t>
    </r>
  </si>
  <si>
    <r>
      <t>ديوان البلاط السلطاني</t>
    </r>
    <r>
      <rPr>
        <b/>
        <u val="single"/>
        <sz val="11"/>
        <rFont val="Arabic Transparent"/>
        <family val="0"/>
      </rPr>
      <t xml:space="preserve"> </t>
    </r>
  </si>
  <si>
    <t>الامانة العامة لمجلس الوزراء</t>
  </si>
  <si>
    <t>مكتب المستشار  الخاص لجلالة السلطان</t>
  </si>
  <si>
    <t>مجلــس المناقصـــات</t>
  </si>
  <si>
    <t>مكتب مستشار جلالة السلطان للاتصالات الخارجية</t>
  </si>
  <si>
    <t>مجلـــس الشــــورى</t>
  </si>
  <si>
    <t>وزارة المالية  (مخصصات الوزراء والوكلاء)</t>
  </si>
  <si>
    <t>الامانة العامة للجنة العليا للمؤتمرات</t>
  </si>
  <si>
    <t>الامانة العامة لمجلـس الدولــة</t>
  </si>
  <si>
    <r>
      <t>قطاع الامن والنظام العام</t>
    </r>
    <r>
      <rPr>
        <b/>
        <sz val="11"/>
        <rFont val="Arabic Transparent"/>
        <family val="0"/>
      </rPr>
      <t xml:space="preserve"> :</t>
    </r>
  </si>
  <si>
    <t>ديوان البلاط السلطاني (مخصصات الوزراء والشيوخ)</t>
  </si>
  <si>
    <t>وزارة الداخلية</t>
  </si>
  <si>
    <t xml:space="preserve">وزارة العـــدل </t>
  </si>
  <si>
    <t>المحكمة الجزائية</t>
  </si>
  <si>
    <t>المحكمة التجارية</t>
  </si>
  <si>
    <r>
      <t xml:space="preserve">قطاع التعليم </t>
    </r>
    <r>
      <rPr>
        <b/>
        <sz val="11"/>
        <rFont val="Arabic Transparent"/>
        <family val="0"/>
      </rPr>
      <t>:</t>
    </r>
  </si>
  <si>
    <r>
      <t>وزارة الاوقاف والشئون الدينية</t>
    </r>
    <r>
      <rPr>
        <b/>
        <u val="single"/>
        <sz val="11"/>
        <rFont val="Monotype Koufi"/>
        <family val="0"/>
      </rPr>
      <t xml:space="preserve"> </t>
    </r>
  </si>
  <si>
    <r>
      <t>(معهد القضاء الشرعي والوعظ والارشاد</t>
    </r>
    <r>
      <rPr>
        <b/>
        <u val="single"/>
        <sz val="11"/>
        <rFont val="Monotype Koufi"/>
        <family val="0"/>
      </rPr>
      <t>)</t>
    </r>
  </si>
  <si>
    <t>معهد الادارة العامة</t>
  </si>
  <si>
    <t>وزارة التعليم العالي</t>
  </si>
  <si>
    <r>
      <t>قطاع الصحة</t>
    </r>
    <r>
      <rPr>
        <b/>
        <sz val="11"/>
        <rFont val="Arabic Transparent"/>
        <family val="0"/>
      </rPr>
      <t xml:space="preserve"> :</t>
    </r>
  </si>
  <si>
    <t>وزارة الصحة</t>
  </si>
  <si>
    <r>
      <t>قطاع الضمان والرعاية الاجتماعية</t>
    </r>
    <r>
      <rPr>
        <b/>
        <sz val="11"/>
        <rFont val="Arabic Transparent"/>
        <family val="0"/>
      </rPr>
      <t xml:space="preserve"> :</t>
    </r>
  </si>
  <si>
    <t>وزارة الشئون الاجتماعية والعمل والتدريب المهنى</t>
  </si>
  <si>
    <t>الامانة العامة لمجلس الخدمة المدنية</t>
  </si>
  <si>
    <t>موازنات الفائض والدعم / دعم المواطنين والمؤسسات الاخرى</t>
  </si>
  <si>
    <t>موازنة المساهمة في معاشات موظفي الحكومه العمانيين</t>
  </si>
  <si>
    <r>
      <t>قطاع الاسكان</t>
    </r>
    <r>
      <rPr>
        <b/>
        <sz val="11"/>
        <rFont val="Arabic Transparent"/>
        <family val="0"/>
      </rPr>
      <t xml:space="preserve"> :</t>
    </r>
  </si>
  <si>
    <t>ديوان البلاط السلطاني ويشمل :</t>
  </si>
  <si>
    <t>ـ  بلدية مسقط</t>
  </si>
  <si>
    <t>ـ  مستشار حفظ البيئة</t>
  </si>
  <si>
    <t>ـ  مكتب تطوير صحار</t>
  </si>
  <si>
    <t>ـ  مستشار جلالة السلطان للشؤون البيئية</t>
  </si>
  <si>
    <t>مكتب وزير الدولة ومحافظ ظفار</t>
  </si>
  <si>
    <t>أمانة سر اللجنة العليا لتخطيط المدن</t>
  </si>
  <si>
    <r>
      <t>قطاع الترفيه والثقافة والشئون الدينية</t>
    </r>
    <r>
      <rPr>
        <b/>
        <sz val="10"/>
        <rFont val="Arabic Transparent"/>
        <family val="0"/>
      </rPr>
      <t xml:space="preserve"> :</t>
    </r>
  </si>
  <si>
    <t>وزارة الاعلام</t>
  </si>
  <si>
    <t>ــ  مؤسسة عمان للصحافة والانباء والنشر والاعلان</t>
  </si>
  <si>
    <t>ــ  الهيئة القومية للكشافة والمرشدات</t>
  </si>
  <si>
    <r>
      <t>قطاع الطاقة والوقود</t>
    </r>
    <r>
      <rPr>
        <b/>
        <sz val="10"/>
        <rFont val="Arabic Transparent"/>
        <family val="0"/>
      </rPr>
      <t xml:space="preserve"> :</t>
    </r>
  </si>
  <si>
    <r>
      <t>قطاع الزراعة وشئون الغابات والاسماك والصيد</t>
    </r>
    <r>
      <rPr>
        <b/>
        <sz val="11"/>
        <rFont val="Arabic Transparent"/>
        <family val="0"/>
      </rPr>
      <t xml:space="preserve"> :</t>
    </r>
  </si>
  <si>
    <t>موازنات الفائض والدعم / الهيئة العامة لتسويق المنتجات الزراعية</t>
  </si>
  <si>
    <r>
      <t>قطاع النقل والمواصلات</t>
    </r>
    <r>
      <rPr>
        <b/>
        <sz val="11"/>
        <rFont val="Arabic Transparent"/>
        <family val="0"/>
      </rPr>
      <t xml:space="preserve"> :</t>
    </r>
  </si>
  <si>
    <r>
      <t>شئون اقتصادية اخرى</t>
    </r>
    <r>
      <rPr>
        <b/>
        <sz val="11"/>
        <rFont val="Arabic Transparent"/>
        <family val="0"/>
      </rPr>
      <t xml:space="preserve"> :</t>
    </r>
  </si>
  <si>
    <t>مكتب مستشار جلالة السلطان لشئون التخطيط الاقتصادي</t>
  </si>
  <si>
    <t>ـ  الهيئة العامة للمخازن والاحتياطي الغذائي</t>
  </si>
  <si>
    <t>ـ المركز العماني لترويج الاستثمار وتنمية الصادرات</t>
  </si>
  <si>
    <t>جدول رقم (4/ 1)</t>
  </si>
  <si>
    <t>تقديرات المصروفات الجارية والرأسمالية</t>
  </si>
  <si>
    <t>تابع جدول رقم (4/ 1)</t>
  </si>
  <si>
    <t xml:space="preserve">    11903       و11908</t>
  </si>
  <si>
    <t>من 11901 الى 11907</t>
  </si>
  <si>
    <r>
      <t xml:space="preserve">( ع 11 ) a مرسوم </t>
    </r>
    <r>
      <rPr>
        <b/>
        <sz val="10"/>
        <rFont val="Arial"/>
        <family val="2"/>
      </rPr>
      <t>xls</t>
    </r>
  </si>
</sst>
</file>

<file path=xl/styles.xml><?xml version="1.0" encoding="utf-8"?>
<styleSheet xmlns="http://schemas.openxmlformats.org/spreadsheetml/2006/main">
  <numFmts count="41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/mm/dd"/>
    <numFmt numFmtId="187" formatCode="0.0"/>
    <numFmt numFmtId="188" formatCode="_(* #,##0.0_);_(* \(#,##0.0\);_(* &quot;-&quot;_);_(@_)"/>
    <numFmt numFmtId="189" formatCode="\ \ \ ###\ ###"/>
    <numFmt numFmtId="190" formatCode="###\ ###\ \ \ "/>
    <numFmt numFmtId="191" formatCode="###\ ###\ \ "/>
    <numFmt numFmtId="192" formatCode="###\ ##0\ \ "/>
    <numFmt numFmtId="193" formatCode="0##\ ###\ \ "/>
    <numFmt numFmtId="194" formatCode="###\ ###\ ###"/>
    <numFmt numFmtId="195" formatCode="d/m"/>
    <numFmt numFmtId="196" formatCode="###\ ###\ \ \ \ 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b/>
      <sz val="12"/>
      <name val="Arabic Transparent"/>
      <family val="0"/>
    </font>
    <font>
      <b/>
      <i/>
      <sz val="12"/>
      <name val="Arabic Transparent"/>
      <family val="0"/>
    </font>
    <font>
      <sz val="12"/>
      <name val="Arabic Transparent"/>
      <family val="0"/>
    </font>
    <font>
      <b/>
      <i/>
      <u val="single"/>
      <sz val="12"/>
      <name val="Monotype Koufi"/>
      <family val="0"/>
    </font>
    <font>
      <b/>
      <i/>
      <u val="single"/>
      <sz val="14"/>
      <name val="Monotype Koufi"/>
      <family val="0"/>
    </font>
    <font>
      <b/>
      <u val="single"/>
      <sz val="13"/>
      <name val="Arabic Transparent"/>
      <family val="0"/>
    </font>
    <font>
      <b/>
      <u val="single"/>
      <sz val="12"/>
      <name val="Monotype Koufi"/>
      <family val="0"/>
    </font>
    <font>
      <b/>
      <u val="single"/>
      <sz val="12"/>
      <name val="Arabic Transparent"/>
      <family val="0"/>
    </font>
    <font>
      <b/>
      <sz val="10"/>
      <name val="Arabic Transparent"/>
      <family val="0"/>
    </font>
    <font>
      <b/>
      <sz val="11"/>
      <name val="Arabic Transparent"/>
      <family val="0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Simplified Arabic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3"/>
      <name val="Simplified Arabic"/>
      <family val="0"/>
    </font>
    <font>
      <sz val="9"/>
      <name val="Arabic Transparent"/>
      <family val="0"/>
    </font>
    <font>
      <sz val="10"/>
      <name val="Arabic Transparent"/>
      <family val="0"/>
    </font>
    <font>
      <b/>
      <u val="single"/>
      <sz val="14"/>
      <name val="Simplified Arabic"/>
      <family val="0"/>
    </font>
    <font>
      <b/>
      <sz val="9"/>
      <name val="Arabic Transparent"/>
      <family val="0"/>
    </font>
    <font>
      <b/>
      <i/>
      <u val="single"/>
      <sz val="11"/>
      <name val="Monotype Koufi"/>
      <family val="0"/>
    </font>
    <font>
      <b/>
      <i/>
      <sz val="11"/>
      <name val="Arabic Transparent"/>
      <family val="0"/>
    </font>
    <font>
      <b/>
      <u val="single"/>
      <sz val="11"/>
      <name val="Monotype Koufi"/>
      <family val="0"/>
    </font>
    <font>
      <b/>
      <i/>
      <sz val="11"/>
      <name val="Monotype Koufi"/>
      <family val="0"/>
    </font>
    <font>
      <b/>
      <sz val="9"/>
      <name val="Arial"/>
      <family val="2"/>
    </font>
    <font>
      <b/>
      <sz val="14"/>
      <name val="Arabic Transparent"/>
      <family val="0"/>
    </font>
    <font>
      <b/>
      <u val="single"/>
      <sz val="14"/>
      <name val="Arabic Transparent"/>
      <family val="0"/>
    </font>
    <font>
      <b/>
      <u val="single"/>
      <sz val="14"/>
      <name val="Monotype Koufi"/>
      <family val="0"/>
    </font>
    <font>
      <b/>
      <i/>
      <sz val="14"/>
      <name val="Arabic Transparent"/>
      <family val="0"/>
    </font>
    <font>
      <b/>
      <u val="single"/>
      <sz val="12"/>
      <name val="Arial"/>
      <family val="2"/>
    </font>
    <font>
      <sz val="11"/>
      <name val="Arabic Transparent"/>
      <family val="0"/>
    </font>
    <font>
      <b/>
      <sz val="13"/>
      <name val="Arabic Transparent"/>
      <family val="0"/>
    </font>
    <font>
      <b/>
      <i/>
      <u val="single"/>
      <sz val="13"/>
      <name val="Monotype Koufi"/>
      <family val="0"/>
    </font>
    <font>
      <b/>
      <i/>
      <sz val="13"/>
      <name val="Arabic Transparent"/>
      <family val="0"/>
    </font>
    <font>
      <b/>
      <i/>
      <sz val="13"/>
      <name val="Monotype Koufi"/>
      <family val="0"/>
    </font>
    <font>
      <b/>
      <sz val="11"/>
      <name val="Times New Roman"/>
      <family val="1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3"/>
      <name val="Simplified Arabic"/>
      <family val="0"/>
    </font>
    <font>
      <b/>
      <u val="single"/>
      <sz val="13"/>
      <name val="Monotype Koufi"/>
      <family val="0"/>
    </font>
    <font>
      <b/>
      <i/>
      <u val="single"/>
      <sz val="13"/>
      <name val="Simplified Arabic"/>
      <family val="0"/>
    </font>
    <font>
      <sz val="9"/>
      <name val="Arial"/>
      <family val="2"/>
    </font>
    <font>
      <b/>
      <i/>
      <sz val="9"/>
      <name val="Times New Roman"/>
      <family val="1"/>
    </font>
    <font>
      <b/>
      <i/>
      <sz val="9"/>
      <name val="Arial"/>
      <family val="2"/>
    </font>
    <font>
      <b/>
      <i/>
      <sz val="9"/>
      <name val="Arabic Transparent"/>
      <family val="0"/>
    </font>
    <font>
      <b/>
      <u val="single"/>
      <sz val="11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readingOrder="2"/>
    </xf>
    <xf numFmtId="0" fontId="0" fillId="0" borderId="0" xfId="0" applyFont="1" applyAlignment="1">
      <alignment vertical="center" readingOrder="2"/>
    </xf>
    <xf numFmtId="187" fontId="3" fillId="0" borderId="0" xfId="0" applyNumberFormat="1" applyFont="1" applyAlignment="1">
      <alignment vertical="center" readingOrder="2"/>
    </xf>
    <xf numFmtId="0" fontId="1" fillId="0" borderId="0" xfId="0" applyFont="1" applyAlignment="1">
      <alignment horizontal="right" readingOrder="2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readingOrder="2"/>
    </xf>
    <xf numFmtId="0" fontId="9" fillId="0" borderId="0" xfId="0" applyFont="1" applyAlignment="1">
      <alignment horizontal="centerContinuous" vertical="center" readingOrder="2"/>
    </xf>
    <xf numFmtId="0" fontId="4" fillId="0" borderId="0" xfId="0" applyFont="1" applyAlignment="1">
      <alignment horizontal="centerContinuous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centerContinuous" vertical="center" readingOrder="2"/>
    </xf>
    <xf numFmtId="0" fontId="13" fillId="0" borderId="0" xfId="0" applyFont="1" applyAlignment="1">
      <alignment horizontal="left" vertical="center" readingOrder="2"/>
    </xf>
    <xf numFmtId="0" fontId="5" fillId="0" borderId="10" xfId="0" applyFont="1" applyBorder="1" applyAlignment="1">
      <alignment vertical="center" readingOrder="2"/>
    </xf>
    <xf numFmtId="0" fontId="11" fillId="0" borderId="11" xfId="0" applyFont="1" applyBorder="1" applyAlignment="1">
      <alignment horizontal="right" vertical="center" readingOrder="2"/>
    </xf>
    <xf numFmtId="191" fontId="5" fillId="0" borderId="12" xfId="0" applyNumberFormat="1" applyFont="1" applyBorder="1" applyAlignment="1">
      <alignment vertical="center" readingOrder="2"/>
    </xf>
    <xf numFmtId="0" fontId="0" fillId="0" borderId="10" xfId="0" applyFont="1" applyBorder="1" applyAlignment="1">
      <alignment vertical="center" readingOrder="2"/>
    </xf>
    <xf numFmtId="0" fontId="5" fillId="0" borderId="13" xfId="0" applyFont="1" applyBorder="1" applyAlignment="1">
      <alignment horizontal="right" vertical="center" readingOrder="2"/>
    </xf>
    <xf numFmtId="0" fontId="5" fillId="0" borderId="12" xfId="0" applyNumberFormat="1" applyFont="1" applyBorder="1" applyAlignment="1">
      <alignment vertical="center" readingOrder="2"/>
    </xf>
    <xf numFmtId="0" fontId="0" fillId="0" borderId="14" xfId="0" applyFont="1" applyBorder="1" applyAlignment="1">
      <alignment vertical="center" readingOrder="2"/>
    </xf>
    <xf numFmtId="0" fontId="5" fillId="0" borderId="15" xfId="0" applyFont="1" applyBorder="1" applyAlignment="1">
      <alignment horizontal="right" vertical="center" readingOrder="2"/>
    </xf>
    <xf numFmtId="0" fontId="5" fillId="0" borderId="16" xfId="0" applyNumberFormat="1" applyFont="1" applyBorder="1" applyAlignment="1">
      <alignment vertical="center" readingOrder="2"/>
    </xf>
    <xf numFmtId="0" fontId="12" fillId="0" borderId="13" xfId="0" applyFont="1" applyBorder="1" applyAlignment="1">
      <alignment horizontal="right" vertical="center" readingOrder="2"/>
    </xf>
    <xf numFmtId="0" fontId="11" fillId="0" borderId="13" xfId="0" applyFont="1" applyBorder="1" applyAlignment="1">
      <alignment horizontal="right" vertical="center" readingOrder="2"/>
    </xf>
    <xf numFmtId="183" fontId="7" fillId="0" borderId="17" xfId="0" applyNumberFormat="1" applyFont="1" applyBorder="1" applyAlignment="1">
      <alignment vertical="center" readingOrder="2"/>
    </xf>
    <xf numFmtId="183" fontId="7" fillId="0" borderId="16" xfId="0" applyNumberFormat="1" applyFont="1" applyBorder="1" applyAlignment="1">
      <alignment vertical="center" readingOrder="2"/>
    </xf>
    <xf numFmtId="0" fontId="14" fillId="0" borderId="0" xfId="0" applyFont="1" applyAlignment="1">
      <alignment horizontal="right" vertical="center" readingOrder="2"/>
    </xf>
    <xf numFmtId="186" fontId="14" fillId="0" borderId="0" xfId="0" applyNumberFormat="1" applyFont="1" applyAlignment="1">
      <alignment horizontal="right" vertical="center" readingOrder="2"/>
    </xf>
    <xf numFmtId="0" fontId="0" fillId="1" borderId="14" xfId="0" applyFont="1" applyFill="1" applyBorder="1" applyAlignment="1">
      <alignment vertical="center" readingOrder="2"/>
    </xf>
    <xf numFmtId="0" fontId="5" fillId="1" borderId="15" xfId="0" applyFont="1" applyFill="1" applyBorder="1" applyAlignment="1">
      <alignment horizontal="right" vertical="center" readingOrder="2"/>
    </xf>
    <xf numFmtId="0" fontId="5" fillId="1" borderId="16" xfId="0" applyNumberFormat="1" applyFont="1" applyFill="1" applyBorder="1" applyAlignment="1">
      <alignment vertical="center" readingOrder="2"/>
    </xf>
    <xf numFmtId="0" fontId="5" fillId="1" borderId="16" xfId="0" applyFont="1" applyFill="1" applyBorder="1" applyAlignment="1">
      <alignment horizontal="centerContinuous" vertical="center" readingOrder="2"/>
    </xf>
    <xf numFmtId="0" fontId="5" fillId="1" borderId="14" xfId="0" applyFont="1" applyFill="1" applyBorder="1" applyAlignment="1">
      <alignment horizontal="centerContinuous" vertical="center" readingOrder="2"/>
    </xf>
    <xf numFmtId="0" fontId="1" fillId="1" borderId="16" xfId="0" applyFont="1" applyFill="1" applyBorder="1" applyAlignment="1">
      <alignment horizontal="centerContinuous" vertical="center" readingOrder="2"/>
    </xf>
    <xf numFmtId="0" fontId="9" fillId="0" borderId="0" xfId="0" applyFont="1" applyAlignment="1">
      <alignment horizontal="center" vertical="center"/>
    </xf>
    <xf numFmtId="0" fontId="3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1" borderId="18" xfId="0" applyFont="1" applyFill="1" applyBorder="1" applyAlignment="1">
      <alignment horizontal="center" vertical="center"/>
    </xf>
    <xf numFmtId="0" fontId="34" fillId="1" borderId="19" xfId="0" applyFont="1" applyFill="1" applyBorder="1" applyAlignment="1">
      <alignment horizontal="center" vertical="center"/>
    </xf>
    <xf numFmtId="0" fontId="5" fillId="1" borderId="17" xfId="0" applyFont="1" applyFill="1" applyBorder="1" applyAlignment="1">
      <alignment horizontal="center" vertical="center"/>
    </xf>
    <xf numFmtId="1" fontId="35" fillId="0" borderId="1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190" fontId="35" fillId="0" borderId="12" xfId="0" applyNumberFormat="1" applyFont="1" applyBorder="1" applyAlignment="1">
      <alignment vertical="center"/>
    </xf>
    <xf numFmtId="194" fontId="1" fillId="1" borderId="16" xfId="0" applyNumberFormat="1" applyFont="1" applyFill="1" applyBorder="1" applyAlignment="1">
      <alignment horizontal="center" vertical="center"/>
    </xf>
    <xf numFmtId="0" fontId="35" fillId="1" borderId="14" xfId="0" applyFont="1" applyFill="1" applyBorder="1" applyAlignment="1">
      <alignment horizontal="center" vertical="center"/>
    </xf>
    <xf numFmtId="190" fontId="35" fillId="1" borderId="16" xfId="0" applyNumberFormat="1" applyFont="1" applyFill="1" applyBorder="1" applyAlignment="1">
      <alignment vertical="center"/>
    </xf>
    <xf numFmtId="186" fontId="36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20" xfId="0" applyFont="1" applyBorder="1" applyAlignment="1">
      <alignment horizontal="right"/>
    </xf>
    <xf numFmtId="0" fontId="14" fillId="0" borderId="20" xfId="0" applyFont="1" applyBorder="1" applyAlignment="1">
      <alignment horizontal="right" readingOrder="2"/>
    </xf>
    <xf numFmtId="0" fontId="14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4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Continuous"/>
    </xf>
    <xf numFmtId="0" fontId="1" fillId="33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 readingOrder="2"/>
    </xf>
    <xf numFmtId="0" fontId="40" fillId="0" borderId="11" xfId="0" applyFont="1" applyBorder="1" applyAlignment="1">
      <alignment horizontal="right" vertical="center"/>
    </xf>
    <xf numFmtId="191" fontId="1" fillId="0" borderId="18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191" fontId="14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191" fontId="14" fillId="0" borderId="17" xfId="0" applyNumberFormat="1" applyFont="1" applyBorder="1" applyAlignment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14" fillId="33" borderId="15" xfId="0" applyFont="1" applyFill="1" applyBorder="1" applyAlignment="1">
      <alignment horizontal="center" vertical="center"/>
    </xf>
    <xf numFmtId="191" fontId="14" fillId="33" borderId="16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40" fillId="0" borderId="13" xfId="0" applyFont="1" applyBorder="1" applyAlignment="1">
      <alignment horizontal="right" vertical="center"/>
    </xf>
    <xf numFmtId="191" fontId="1" fillId="0" borderId="12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 readingOrder="2"/>
    </xf>
    <xf numFmtId="0" fontId="32" fillId="0" borderId="0" xfId="0" applyFont="1" applyAlignment="1">
      <alignment horizontal="centerContinuous"/>
    </xf>
    <xf numFmtId="0" fontId="1" fillId="33" borderId="24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0" fontId="14" fillId="0" borderId="21" xfId="0" applyFont="1" applyBorder="1" applyAlignment="1">
      <alignment horizontal="right" readingOrder="2"/>
    </xf>
    <xf numFmtId="0" fontId="40" fillId="0" borderId="11" xfId="0" applyFont="1" applyBorder="1" applyAlignment="1">
      <alignment horizontal="right"/>
    </xf>
    <xf numFmtId="191" fontId="1" fillId="0" borderId="18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191" fontId="14" fillId="0" borderId="12" xfId="0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191" fontId="14" fillId="33" borderId="18" xfId="0" applyNumberFormat="1" applyFont="1" applyFill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191" fontId="14" fillId="0" borderId="2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right"/>
    </xf>
    <xf numFmtId="191" fontId="14" fillId="33" borderId="16" xfId="0" applyNumberFormat="1" applyFont="1" applyFill="1" applyBorder="1" applyAlignment="1">
      <alignment horizontal="right"/>
    </xf>
    <xf numFmtId="0" fontId="14" fillId="0" borderId="17" xfId="0" applyFont="1" applyBorder="1" applyAlignment="1">
      <alignment horizontal="center"/>
    </xf>
    <xf numFmtId="0" fontId="14" fillId="0" borderId="22" xfId="0" applyFont="1" applyBorder="1" applyAlignment="1">
      <alignment horizontal="right"/>
    </xf>
    <xf numFmtId="191" fontId="14" fillId="0" borderId="17" xfId="0" applyNumberFormat="1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right"/>
    </xf>
    <xf numFmtId="0" fontId="14" fillId="33" borderId="22" xfId="0" applyFont="1" applyFill="1" applyBorder="1" applyAlignment="1">
      <alignment horizontal="center"/>
    </xf>
    <xf numFmtId="191" fontId="14" fillId="33" borderId="17" xfId="0" applyNumberFormat="1" applyFont="1" applyFill="1" applyBorder="1" applyAlignment="1">
      <alignment horizontal="right"/>
    </xf>
    <xf numFmtId="186" fontId="44" fillId="0" borderId="0" xfId="0" applyNumberFormat="1" applyFont="1" applyAlignment="1">
      <alignment horizontal="right"/>
    </xf>
    <xf numFmtId="0" fontId="39" fillId="0" borderId="0" xfId="0" applyFont="1" applyAlignment="1">
      <alignment horizontal="right" readingOrder="2"/>
    </xf>
    <xf numFmtId="185" fontId="0" fillId="0" borderId="0" xfId="42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194" fontId="0" fillId="0" borderId="0" xfId="0" applyNumberFormat="1" applyFont="1" applyAlignment="1">
      <alignment horizontal="centerContinuous"/>
    </xf>
    <xf numFmtId="185" fontId="0" fillId="0" borderId="0" xfId="42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85" fontId="0" fillId="0" borderId="0" xfId="42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194" fontId="13" fillId="0" borderId="0" xfId="0" applyNumberFormat="1" applyFont="1" applyAlignment="1">
      <alignment/>
    </xf>
    <xf numFmtId="0" fontId="45" fillId="1" borderId="16" xfId="0" applyFont="1" applyFill="1" applyBorder="1" applyAlignment="1">
      <alignment horizontal="centerContinuous" vertical="center"/>
    </xf>
    <xf numFmtId="185" fontId="1" fillId="1" borderId="15" xfId="42" applyFont="1" applyFill="1" applyBorder="1" applyAlignment="1">
      <alignment horizontal="centerContinuous" vertical="center"/>
    </xf>
    <xf numFmtId="0" fontId="45" fillId="1" borderId="18" xfId="0" applyFont="1" applyFill="1" applyBorder="1" applyAlignment="1">
      <alignment horizontal="centerContinuous" vertical="center"/>
    </xf>
    <xf numFmtId="0" fontId="45" fillId="1" borderId="18" xfId="0" applyFont="1" applyFill="1" applyBorder="1" applyAlignment="1">
      <alignment horizontal="center" vertical="center"/>
    </xf>
    <xf numFmtId="194" fontId="45" fillId="1" borderId="18" xfId="0" applyNumberFormat="1" applyFont="1" applyFill="1" applyBorder="1" applyAlignment="1">
      <alignment horizontal="center" vertical="center"/>
    </xf>
    <xf numFmtId="0" fontId="45" fillId="1" borderId="17" xfId="0" applyFont="1" applyFill="1" applyBorder="1" applyAlignment="1">
      <alignment horizontal="centerContinuous" vertical="center"/>
    </xf>
    <xf numFmtId="1" fontId="45" fillId="1" borderId="22" xfId="42" applyNumberFormat="1" applyFont="1" applyFill="1" applyBorder="1" applyAlignment="1">
      <alignment horizontal="centerContinuous" vertical="center"/>
    </xf>
    <xf numFmtId="0" fontId="45" fillId="1" borderId="16" xfId="0" applyFont="1" applyFill="1" applyBorder="1" applyAlignment="1">
      <alignment horizontal="center" vertical="center"/>
    </xf>
    <xf numFmtId="0" fontId="45" fillId="1" borderId="17" xfId="0" applyFont="1" applyFill="1" applyBorder="1" applyAlignment="1">
      <alignment horizontal="center" vertical="center"/>
    </xf>
    <xf numFmtId="194" fontId="45" fillId="1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1" fontId="1" fillId="0" borderId="0" xfId="42" applyNumberFormat="1" applyFont="1" applyAlignment="1">
      <alignment vertical="center"/>
    </xf>
    <xf numFmtId="0" fontId="34" fillId="0" borderId="18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191" fontId="34" fillId="0" borderId="18" xfId="0" applyNumberFormat="1" applyFont="1" applyBorder="1" applyAlignment="1">
      <alignment vertical="center"/>
    </xf>
    <xf numFmtId="0" fontId="45" fillId="0" borderId="12" xfId="0" applyFont="1" applyBorder="1" applyAlignment="1">
      <alignment horizontal="centerContinuous" vertical="center"/>
    </xf>
    <xf numFmtId="1" fontId="45" fillId="0" borderId="0" xfId="42" applyNumberFormat="1" applyFont="1" applyAlignment="1">
      <alignment horizontal="centerContinuous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right" vertical="center"/>
    </xf>
    <xf numFmtId="191" fontId="45" fillId="0" borderId="12" xfId="0" applyNumberFormat="1" applyFont="1" applyBorder="1" applyAlignment="1">
      <alignment vertical="center"/>
    </xf>
    <xf numFmtId="0" fontId="45" fillId="0" borderId="12" xfId="0" applyFont="1" applyBorder="1" applyAlignment="1">
      <alignment horizontal="right" vertical="center" readingOrder="2"/>
    </xf>
    <xf numFmtId="0" fontId="45" fillId="0" borderId="28" xfId="0" applyFont="1" applyBorder="1" applyAlignment="1">
      <alignment horizontal="right" vertical="center"/>
    </xf>
    <xf numFmtId="191" fontId="45" fillId="0" borderId="17" xfId="0" applyNumberFormat="1" applyFont="1" applyBorder="1" applyAlignment="1">
      <alignment vertical="center"/>
    </xf>
    <xf numFmtId="0" fontId="1" fillId="1" borderId="16" xfId="0" applyFont="1" applyFill="1" applyBorder="1" applyAlignment="1">
      <alignment horizontal="centerContinuous" vertical="center"/>
    </xf>
    <xf numFmtId="1" fontId="1" fillId="1" borderId="23" xfId="42" applyNumberFormat="1" applyFont="1" applyFill="1" applyBorder="1" applyAlignment="1">
      <alignment horizontal="centerContinuous" vertical="center"/>
    </xf>
    <xf numFmtId="0" fontId="34" fillId="1" borderId="16" xfId="0" applyFont="1" applyFill="1" applyBorder="1" applyAlignment="1">
      <alignment horizontal="center" vertical="center"/>
    </xf>
    <xf numFmtId="0" fontId="45" fillId="1" borderId="29" xfId="0" applyFont="1" applyFill="1" applyBorder="1" applyAlignment="1">
      <alignment horizontal="center" vertical="center"/>
    </xf>
    <xf numFmtId="191" fontId="45" fillId="1" borderId="16" xfId="0" applyNumberFormat="1" applyFont="1" applyFill="1" applyBorder="1" applyAlignment="1">
      <alignment vertical="center"/>
    </xf>
    <xf numFmtId="1" fontId="1" fillId="0" borderId="0" xfId="42" applyNumberFormat="1" applyFont="1" applyAlignment="1">
      <alignment horizontal="centerContinuous" vertical="center"/>
    </xf>
    <xf numFmtId="0" fontId="34" fillId="0" borderId="12" xfId="0" applyFont="1" applyBorder="1" applyAlignment="1">
      <alignment horizontal="center" vertical="center"/>
    </xf>
    <xf numFmtId="0" fontId="45" fillId="0" borderId="30" xfId="0" applyFont="1" applyBorder="1" applyAlignment="1">
      <alignment horizontal="right" vertical="center"/>
    </xf>
    <xf numFmtId="191" fontId="34" fillId="0" borderId="12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191" fontId="45" fillId="0" borderId="12" xfId="0" applyNumberFormat="1" applyFont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horizontal="right" vertical="center" readingOrder="2"/>
    </xf>
    <xf numFmtId="191" fontId="45" fillId="0" borderId="25" xfId="0" applyNumberFormat="1" applyFont="1" applyBorder="1" applyAlignment="1">
      <alignment vertical="center"/>
    </xf>
    <xf numFmtId="1" fontId="1" fillId="1" borderId="15" xfId="42" applyNumberFormat="1" applyFont="1" applyFill="1" applyBorder="1" applyAlignment="1">
      <alignment horizontal="centerContinuous" vertical="center"/>
    </xf>
    <xf numFmtId="0" fontId="34" fillId="1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Continuous" vertical="center"/>
    </xf>
    <xf numFmtId="1" fontId="1" fillId="0" borderId="15" xfId="42" applyNumberFormat="1" applyFont="1" applyBorder="1" applyAlignment="1">
      <alignment horizontal="centerContinuous" vertical="center"/>
    </xf>
    <xf numFmtId="0" fontId="3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right" vertical="center"/>
    </xf>
    <xf numFmtId="191" fontId="45" fillId="0" borderId="16" xfId="0" applyNumberFormat="1" applyFont="1" applyBorder="1" applyAlignment="1">
      <alignment vertical="center"/>
    </xf>
    <xf numFmtId="195" fontId="36" fillId="0" borderId="0" xfId="0" applyNumberFormat="1" applyFont="1" applyAlignment="1">
      <alignment horizontal="right"/>
    </xf>
    <xf numFmtId="186" fontId="14" fillId="0" borderId="0" xfId="0" applyNumberFormat="1" applyFont="1" applyAlignment="1">
      <alignment horizontal="right"/>
    </xf>
    <xf numFmtId="194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1" fillId="1" borderId="16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wrapText="1"/>
    </xf>
    <xf numFmtId="0" fontId="34" fillId="0" borderId="0" xfId="0" applyFont="1" applyBorder="1" applyAlignment="1">
      <alignment horizontal="centerContinuous" wrapText="1"/>
    </xf>
    <xf numFmtId="0" fontId="34" fillId="0" borderId="0" xfId="0" applyFont="1" applyAlignment="1">
      <alignment horizontal="centerContinuous"/>
    </xf>
    <xf numFmtId="0" fontId="49" fillId="0" borderId="0" xfId="0" applyFont="1" applyAlignment="1">
      <alignment horizontal="centerContinuous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50" fillId="0" borderId="0" xfId="0" applyFont="1" applyAlignment="1">
      <alignment horizontal="right" readingOrder="2"/>
    </xf>
    <xf numFmtId="0" fontId="51" fillId="1" borderId="18" xfId="0" applyFont="1" applyFill="1" applyBorder="1" applyAlignment="1">
      <alignment horizontal="center" vertical="center" wrapText="1"/>
    </xf>
    <xf numFmtId="0" fontId="51" fillId="1" borderId="12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right" vertical="center"/>
    </xf>
    <xf numFmtId="196" fontId="51" fillId="0" borderId="18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right" vertical="center" readingOrder="2"/>
    </xf>
    <xf numFmtId="196" fontId="51" fillId="0" borderId="12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right" vertical="center"/>
    </xf>
    <xf numFmtId="196" fontId="45" fillId="0" borderId="12" xfId="0" applyNumberFormat="1" applyFont="1" applyBorder="1" applyAlignment="1">
      <alignment horizontal="right" vertical="center"/>
    </xf>
    <xf numFmtId="0" fontId="34" fillId="1" borderId="16" xfId="0" applyFont="1" applyFill="1" applyBorder="1" applyAlignment="1">
      <alignment horizontal="centerContinuous" vertical="center"/>
    </xf>
    <xf numFmtId="0" fontId="51" fillId="1" borderId="14" xfId="0" applyFont="1" applyFill="1" applyBorder="1" applyAlignment="1">
      <alignment horizontal="center" vertical="center"/>
    </xf>
    <xf numFmtId="196" fontId="45" fillId="1" borderId="16" xfId="0" applyNumberFormat="1" applyFont="1" applyFill="1" applyBorder="1" applyAlignment="1">
      <alignment horizontal="right" vertical="center"/>
    </xf>
    <xf numFmtId="0" fontId="52" fillId="0" borderId="18" xfId="0" applyFont="1" applyBorder="1" applyAlignment="1">
      <alignment horizontal="right" vertical="center" readingOrder="2"/>
    </xf>
    <xf numFmtId="1" fontId="51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right" vertical="center" wrapText="1"/>
    </xf>
    <xf numFmtId="196" fontId="51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Continuous" vertical="center"/>
    </xf>
    <xf numFmtId="0" fontId="52" fillId="0" borderId="10" xfId="0" applyFont="1" applyBorder="1" applyAlignment="1">
      <alignment horizontal="right" vertical="center"/>
    </xf>
    <xf numFmtId="196" fontId="34" fillId="0" borderId="12" xfId="0" applyNumberFormat="1" applyFont="1" applyBorder="1" applyAlignment="1">
      <alignment horizontal="right" vertical="center"/>
    </xf>
    <xf numFmtId="0" fontId="51" fillId="1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5" fillId="0" borderId="0" xfId="0" applyFont="1" applyAlignment="1">
      <alignment readingOrder="2"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wrapText="1"/>
    </xf>
    <xf numFmtId="0" fontId="56" fillId="0" borderId="0" xfId="0" applyFont="1" applyBorder="1" applyAlignment="1">
      <alignment horizontal="centerContinuous" wrapText="1"/>
    </xf>
    <xf numFmtId="0" fontId="56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14" fillId="0" borderId="0" xfId="0" applyFont="1" applyAlignment="1">
      <alignment horizontal="left" readingOrder="2"/>
    </xf>
    <xf numFmtId="0" fontId="35" fillId="1" borderId="18" xfId="0" applyFont="1" applyFill="1" applyBorder="1" applyAlignment="1">
      <alignment horizontal="centerContinuous" vertical="center" wrapText="1"/>
    </xf>
    <xf numFmtId="0" fontId="1" fillId="1" borderId="21" xfId="0" applyFont="1" applyFill="1" applyBorder="1" applyAlignment="1">
      <alignment horizontal="centerContinuous" vertical="center" wrapText="1"/>
    </xf>
    <xf numFmtId="0" fontId="58" fillId="1" borderId="19" xfId="0" applyFont="1" applyFill="1" applyBorder="1" applyAlignment="1">
      <alignment horizontal="centerContinuous" vertical="center" wrapText="1"/>
    </xf>
    <xf numFmtId="0" fontId="35" fillId="1" borderId="18" xfId="0" applyFont="1" applyFill="1" applyBorder="1" applyAlignment="1">
      <alignment horizontal="center" vertical="center" wrapText="1"/>
    </xf>
    <xf numFmtId="0" fontId="35" fillId="1" borderId="16" xfId="0" applyFont="1" applyFill="1" applyBorder="1" applyAlignment="1">
      <alignment horizontal="center" vertical="center" wrapText="1"/>
    </xf>
    <xf numFmtId="0" fontId="35" fillId="1" borderId="15" xfId="0" applyFont="1" applyFill="1" applyBorder="1" applyAlignment="1">
      <alignment horizontal="center" vertical="center" wrapText="1"/>
    </xf>
    <xf numFmtId="0" fontId="58" fillId="1" borderId="18" xfId="0" applyFont="1" applyFill="1" applyBorder="1" applyAlignment="1">
      <alignment horizontal="center" vertical="center" wrapText="1"/>
    </xf>
    <xf numFmtId="0" fontId="35" fillId="1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8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right" vertical="center"/>
    </xf>
    <xf numFmtId="190" fontId="35" fillId="0" borderId="18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right" vertical="center"/>
    </xf>
    <xf numFmtId="190" fontId="35" fillId="0" borderId="12" xfId="0" applyNumberFormat="1" applyFont="1" applyBorder="1" applyAlignment="1">
      <alignment horizontal="right" vertical="center"/>
    </xf>
    <xf numFmtId="0" fontId="1" fillId="1" borderId="16" xfId="0" applyFont="1" applyFill="1" applyBorder="1" applyAlignment="1">
      <alignment vertical="center"/>
    </xf>
    <xf numFmtId="0" fontId="1" fillId="1" borderId="15" xfId="0" applyFont="1" applyFill="1" applyBorder="1" applyAlignment="1">
      <alignment vertical="center"/>
    </xf>
    <xf numFmtId="0" fontId="56" fillId="1" borderId="16" xfId="0" applyFont="1" applyFill="1" applyBorder="1" applyAlignment="1">
      <alignment horizontal="centerContinuous" vertical="center"/>
    </xf>
    <xf numFmtId="190" fontId="35" fillId="1" borderId="16" xfId="0" applyNumberFormat="1" applyFont="1" applyFill="1" applyBorder="1" applyAlignment="1">
      <alignment horizontal="right" vertical="center"/>
    </xf>
    <xf numFmtId="0" fontId="56" fillId="0" borderId="12" xfId="0" applyFont="1" applyBorder="1" applyAlignment="1">
      <alignment horizontal="centerContinuous" vertical="center"/>
    </xf>
    <xf numFmtId="190" fontId="34" fillId="0" borderId="12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58" fillId="0" borderId="12" xfId="0" applyNumberFormat="1" applyFont="1" applyBorder="1" applyAlignment="1">
      <alignment horizontal="center" vertical="center" wrapText="1"/>
    </xf>
    <xf numFmtId="1" fontId="60" fillId="0" borderId="12" xfId="0" applyNumberFormat="1" applyFont="1" applyBorder="1" applyAlignment="1">
      <alignment horizontal="right" vertical="center" wrapText="1"/>
    </xf>
    <xf numFmtId="190" fontId="35" fillId="0" borderId="12" xfId="0" applyNumberFormat="1" applyFont="1" applyBorder="1" applyAlignment="1">
      <alignment horizontal="center" vertical="center" wrapText="1"/>
    </xf>
    <xf numFmtId="1" fontId="35" fillId="0" borderId="12" xfId="0" applyNumberFormat="1" applyFont="1" applyBorder="1" applyAlignment="1">
      <alignment horizontal="center" vertical="center" wrapText="1"/>
    </xf>
    <xf numFmtId="1" fontId="35" fillId="0" borderId="13" xfId="0" applyNumberFormat="1" applyFont="1" applyBorder="1" applyAlignment="1">
      <alignment horizontal="center" vertical="center" wrapText="1"/>
    </xf>
    <xf numFmtId="1" fontId="35" fillId="0" borderId="12" xfId="0" applyNumberFormat="1" applyFont="1" applyBorder="1" applyAlignment="1">
      <alignment horizontal="centerContinuous" vertical="center" wrapText="1"/>
    </xf>
    <xf numFmtId="190" fontId="35" fillId="0" borderId="12" xfId="0" applyNumberFormat="1" applyFont="1" applyBorder="1" applyAlignment="1">
      <alignment horizontal="right" vertical="center" wrapText="1" indent="1"/>
    </xf>
    <xf numFmtId="1" fontId="35" fillId="0" borderId="12" xfId="0" applyNumberFormat="1" applyFont="1" applyBorder="1" applyAlignment="1">
      <alignment horizontal="right" vertical="center" wrapText="1"/>
    </xf>
    <xf numFmtId="0" fontId="56" fillId="1" borderId="16" xfId="0" applyFont="1" applyFill="1" applyBorder="1" applyAlignment="1">
      <alignment horizontal="center" vertical="center"/>
    </xf>
    <xf numFmtId="0" fontId="35" fillId="1" borderId="16" xfId="0" applyFont="1" applyFill="1" applyBorder="1" applyAlignment="1">
      <alignment horizontal="center" vertical="center"/>
    </xf>
    <xf numFmtId="186" fontId="3" fillId="0" borderId="0" xfId="0" applyNumberFormat="1" applyFont="1" applyAlignment="1">
      <alignment horizontal="centerContinuous"/>
    </xf>
    <xf numFmtId="0" fontId="61" fillId="0" borderId="0" xfId="0" applyFont="1" applyAlignment="1">
      <alignment readingOrder="2"/>
    </xf>
    <xf numFmtId="0" fontId="62" fillId="0" borderId="0" xfId="0" applyFont="1" applyAlignment="1">
      <alignment horizontal="center" readingOrder="2"/>
    </xf>
    <xf numFmtId="0" fontId="0" fillId="0" borderId="0" xfId="0" applyAlignment="1">
      <alignment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0" fontId="13" fillId="0" borderId="0" xfId="0" applyFont="1" applyBorder="1" applyAlignment="1">
      <alignment/>
    </xf>
    <xf numFmtId="0" fontId="13" fillId="33" borderId="18" xfId="0" applyFont="1" applyFill="1" applyBorder="1" applyAlignment="1">
      <alignment horizontal="centerContinuous"/>
    </xf>
    <xf numFmtId="0" fontId="13" fillId="33" borderId="19" xfId="0" applyFont="1" applyFill="1" applyBorder="1" applyAlignment="1" quotePrefix="1">
      <alignment horizontal="centerContinuous"/>
    </xf>
    <xf numFmtId="0" fontId="13" fillId="33" borderId="18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Continuous"/>
    </xf>
    <xf numFmtId="0" fontId="13" fillId="33" borderId="24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0" xfId="0" applyFont="1" applyBorder="1" applyAlignment="1">
      <alignment/>
    </xf>
    <xf numFmtId="194" fontId="13" fillId="0" borderId="18" xfId="0" applyNumberFormat="1" applyFont="1" applyBorder="1" applyAlignment="1">
      <alignment/>
    </xf>
    <xf numFmtId="0" fontId="13" fillId="0" borderId="12" xfId="0" applyFont="1" applyBorder="1" applyAlignment="1">
      <alignment/>
    </xf>
    <xf numFmtId="194" fontId="13" fillId="0" borderId="12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33" borderId="16" xfId="0" applyFont="1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194" fontId="13" fillId="33" borderId="16" xfId="0" applyNumberFormat="1" applyFont="1" applyFill="1" applyBorder="1" applyAlignment="1">
      <alignment/>
    </xf>
    <xf numFmtId="0" fontId="37" fillId="0" borderId="0" xfId="0" applyFont="1" applyAlignment="1">
      <alignment horizontal="right" readingOrder="2"/>
    </xf>
    <xf numFmtId="186" fontId="37" fillId="0" borderId="0" xfId="0" applyNumberFormat="1" applyFont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20" xfId="0" applyFont="1" applyBorder="1" applyAlignment="1">
      <alignment/>
    </xf>
    <xf numFmtId="0" fontId="1" fillId="33" borderId="2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Continuous" vertical="center"/>
    </xf>
    <xf numFmtId="0" fontId="1" fillId="33" borderId="24" xfId="0" applyFont="1" applyFill="1" applyBorder="1" applyAlignment="1">
      <alignment horizontal="centerContinuous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42" fillId="0" borderId="21" xfId="0" applyFont="1" applyBorder="1" applyAlignment="1">
      <alignment horizontal="right" vertical="center"/>
    </xf>
    <xf numFmtId="191" fontId="1" fillId="0" borderId="0" xfId="0" applyNumberFormat="1" applyFont="1" applyAlignment="1">
      <alignment vertical="center"/>
    </xf>
    <xf numFmtId="191" fontId="1" fillId="0" borderId="12" xfId="0" applyNumberFormat="1" applyFont="1" applyBorder="1" applyAlignment="1">
      <alignment vertical="center"/>
    </xf>
    <xf numFmtId="191" fontId="13" fillId="0" borderId="0" xfId="0" applyNumberFormat="1" applyFont="1" applyAlignment="1">
      <alignment vertical="center"/>
    </xf>
    <xf numFmtId="191" fontId="13" fillId="0" borderId="12" xfId="0" applyNumberFormat="1" applyFont="1" applyBorder="1" applyAlignment="1">
      <alignment vertical="center"/>
    </xf>
    <xf numFmtId="0" fontId="14" fillId="0" borderId="31" xfId="0" applyFont="1" applyBorder="1" applyAlignment="1">
      <alignment horizontal="right" vertical="center"/>
    </xf>
    <xf numFmtId="191" fontId="13" fillId="0" borderId="32" xfId="0" applyNumberFormat="1" applyFont="1" applyBorder="1" applyAlignment="1">
      <alignment vertical="center"/>
    </xf>
    <xf numFmtId="0" fontId="14" fillId="0" borderId="26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192" fontId="13" fillId="0" borderId="32" xfId="0" applyNumberFormat="1" applyFont="1" applyBorder="1" applyAlignment="1">
      <alignment vertical="center"/>
    </xf>
    <xf numFmtId="192" fontId="13" fillId="0" borderId="12" xfId="0" applyNumberFormat="1" applyFont="1" applyBorder="1" applyAlignment="1">
      <alignment/>
    </xf>
    <xf numFmtId="0" fontId="14" fillId="0" borderId="31" xfId="0" applyFont="1" applyBorder="1" applyAlignment="1">
      <alignment horizontal="right" vertical="center" readingOrder="2"/>
    </xf>
    <xf numFmtId="192" fontId="13" fillId="0" borderId="32" xfId="0" applyNumberFormat="1" applyFont="1" applyBorder="1" applyAlignment="1">
      <alignment/>
    </xf>
    <xf numFmtId="0" fontId="1" fillId="0" borderId="33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191" fontId="13" fillId="0" borderId="34" xfId="0" applyNumberFormat="1" applyFont="1" applyBorder="1" applyAlignment="1">
      <alignment vertical="center"/>
    </xf>
    <xf numFmtId="0" fontId="14" fillId="33" borderId="23" xfId="0" applyFont="1" applyFill="1" applyBorder="1" applyAlignment="1">
      <alignment horizontal="center" vertical="center"/>
    </xf>
    <xf numFmtId="191" fontId="13" fillId="33" borderId="16" xfId="0" applyNumberFormat="1" applyFont="1" applyFill="1" applyBorder="1" applyAlignment="1">
      <alignment horizontal="right" vertical="center"/>
    </xf>
    <xf numFmtId="191" fontId="13" fillId="33" borderId="16" xfId="0" applyNumberFormat="1" applyFont="1" applyFill="1" applyBorder="1" applyAlignment="1">
      <alignment vertical="center"/>
    </xf>
    <xf numFmtId="191" fontId="1" fillId="0" borderId="35" xfId="0" applyNumberFormat="1" applyFont="1" applyBorder="1" applyAlignment="1">
      <alignment vertical="center"/>
    </xf>
    <xf numFmtId="191" fontId="1" fillId="0" borderId="36" xfId="0" applyNumberFormat="1" applyFont="1" applyBorder="1" applyAlignment="1">
      <alignment vertical="center"/>
    </xf>
    <xf numFmtId="0" fontId="14" fillId="0" borderId="26" xfId="0" applyFont="1" applyBorder="1" applyAlignment="1">
      <alignment horizontal="right" vertical="center" readingOrder="2"/>
    </xf>
    <xf numFmtId="191" fontId="14" fillId="0" borderId="25" xfId="0" applyNumberFormat="1" applyFont="1" applyBorder="1" applyAlignment="1">
      <alignment horizontal="right" vertical="center"/>
    </xf>
    <xf numFmtId="192" fontId="13" fillId="0" borderId="25" xfId="0" applyNumberFormat="1" applyFont="1" applyBorder="1" applyAlignment="1">
      <alignment/>
    </xf>
    <xf numFmtId="191" fontId="13" fillId="0" borderId="25" xfId="0" applyNumberFormat="1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191" fontId="13" fillId="0" borderId="32" xfId="0" applyNumberFormat="1" applyFont="1" applyBorder="1" applyAlignment="1">
      <alignment horizontal="right" vertical="center"/>
    </xf>
    <xf numFmtId="191" fontId="13" fillId="0" borderId="31" xfId="0" applyNumberFormat="1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191" fontId="13" fillId="0" borderId="12" xfId="0" applyNumberFormat="1" applyFont="1" applyBorder="1" applyAlignment="1">
      <alignment horizontal="right" vertical="center"/>
    </xf>
    <xf numFmtId="191" fontId="13" fillId="0" borderId="35" xfId="0" applyNumberFormat="1" applyFont="1" applyBorder="1" applyAlignment="1">
      <alignment vertical="center"/>
    </xf>
    <xf numFmtId="191" fontId="13" fillId="0" borderId="36" xfId="0" applyNumberFormat="1" applyFont="1" applyBorder="1" applyAlignment="1">
      <alignment vertical="center"/>
    </xf>
    <xf numFmtId="191" fontId="13" fillId="0" borderId="0" xfId="0" applyNumberFormat="1" applyFont="1" applyBorder="1" applyAlignment="1">
      <alignment vertical="center"/>
    </xf>
    <xf numFmtId="191" fontId="13" fillId="0" borderId="26" xfId="0" applyNumberFormat="1" applyFont="1" applyBorder="1" applyAlignment="1">
      <alignment vertical="center"/>
    </xf>
    <xf numFmtId="191" fontId="13" fillId="0" borderId="18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191" fontId="13" fillId="33" borderId="23" xfId="0" applyNumberFormat="1" applyFont="1" applyFill="1" applyBorder="1" applyAlignment="1">
      <alignment vertical="center"/>
    </xf>
    <xf numFmtId="191" fontId="14" fillId="0" borderId="36" xfId="0" applyNumberFormat="1" applyFont="1" applyBorder="1" applyAlignment="1">
      <alignment horizontal="right" vertical="center"/>
    </xf>
    <xf numFmtId="0" fontId="14" fillId="33" borderId="22" xfId="0" applyFont="1" applyFill="1" applyBorder="1" applyAlignment="1">
      <alignment horizontal="centerContinuous" vertical="center"/>
    </xf>
    <xf numFmtId="0" fontId="42" fillId="0" borderId="1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4" fillId="0" borderId="27" xfId="0" applyFont="1" applyBorder="1" applyAlignment="1">
      <alignment horizontal="right" vertical="center"/>
    </xf>
    <xf numFmtId="192" fontId="13" fillId="0" borderId="31" xfId="0" applyNumberFormat="1" applyFont="1" applyBorder="1" applyAlignment="1">
      <alignment vertical="center"/>
    </xf>
    <xf numFmtId="191" fontId="13" fillId="0" borderId="25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38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 readingOrder="2"/>
    </xf>
    <xf numFmtId="0" fontId="13" fillId="0" borderId="37" xfId="0" applyFont="1" applyBorder="1" applyAlignment="1">
      <alignment horizontal="right" vertical="center"/>
    </xf>
    <xf numFmtId="0" fontId="13" fillId="33" borderId="15" xfId="0" applyFont="1" applyFill="1" applyBorder="1" applyAlignment="1">
      <alignment horizontal="center" vertical="center"/>
    </xf>
    <xf numFmtId="191" fontId="13" fillId="33" borderId="18" xfId="0" applyNumberFormat="1" applyFont="1" applyFill="1" applyBorder="1" applyAlignment="1">
      <alignment horizontal="right" vertical="center"/>
    </xf>
    <xf numFmtId="0" fontId="13" fillId="0" borderId="35" xfId="0" applyFont="1" applyBorder="1" applyAlignment="1">
      <alignment horizontal="right" vertical="center" readingOrder="2"/>
    </xf>
    <xf numFmtId="0" fontId="42" fillId="0" borderId="39" xfId="0" applyFont="1" applyBorder="1" applyAlignment="1">
      <alignment horizontal="right" vertical="center"/>
    </xf>
    <xf numFmtId="191" fontId="1" fillId="0" borderId="21" xfId="0" applyNumberFormat="1" applyFont="1" applyBorder="1" applyAlignment="1">
      <alignment vertical="center"/>
    </xf>
    <xf numFmtId="191" fontId="13" fillId="0" borderId="17" xfId="0" applyNumberFormat="1" applyFont="1" applyBorder="1" applyAlignment="1">
      <alignment horizontal="right" vertical="center"/>
    </xf>
    <xf numFmtId="191" fontId="13" fillId="0" borderId="36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vertical="center"/>
    </xf>
    <xf numFmtId="191" fontId="1" fillId="0" borderId="36" xfId="0" applyNumberFormat="1" applyFont="1" applyBorder="1" applyAlignment="1">
      <alignment horizontal="right" vertical="center"/>
    </xf>
    <xf numFmtId="0" fontId="65" fillId="0" borderId="37" xfId="0" applyFont="1" applyBorder="1" applyAlignment="1">
      <alignment horizontal="right" vertical="center"/>
    </xf>
    <xf numFmtId="192" fontId="13" fillId="0" borderId="25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192" fontId="13" fillId="0" borderId="12" xfId="0" applyNumberFormat="1" applyFont="1" applyBorder="1" applyAlignment="1">
      <alignment vertical="center"/>
    </xf>
    <xf numFmtId="0" fontId="1" fillId="33" borderId="20" xfId="0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center" vertical="center"/>
    </xf>
    <xf numFmtId="0" fontId="65" fillId="0" borderId="0" xfId="0" applyFont="1" applyAlignment="1">
      <alignment horizontal="centerContinuous" readingOrder="2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right" vertical="center"/>
    </xf>
    <xf numFmtId="0" fontId="13" fillId="0" borderId="3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65" fillId="0" borderId="0" xfId="0" applyFont="1" applyAlignment="1">
      <alignment horizontal="centerContinuous"/>
    </xf>
    <xf numFmtId="0" fontId="13" fillId="0" borderId="36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right" vertical="center"/>
    </xf>
    <xf numFmtId="0" fontId="39" fillId="0" borderId="0" xfId="0" applyFont="1" applyAlignment="1">
      <alignment horizontal="centerContinuous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showGridLines="0" rightToLeft="1" zoomScalePageLayoutView="0" workbookViewId="0" topLeftCell="A1">
      <selection activeCell="B35" sqref="B35"/>
    </sheetView>
  </sheetViews>
  <sheetFormatPr defaultColWidth="9.140625" defaultRowHeight="12.75"/>
  <cols>
    <col min="1" max="1" width="5.421875" style="1" customWidth="1"/>
    <col min="2" max="2" width="61.140625" style="4" customWidth="1"/>
    <col min="3" max="3" width="9.7109375" style="1" customWidth="1"/>
    <col min="4" max="4" width="9.8515625" style="1" customWidth="1"/>
    <col min="5" max="16384" width="9.140625" style="1" customWidth="1"/>
  </cols>
  <sheetData>
    <row r="1" spans="1:4" s="5" customFormat="1" ht="15.75" customHeight="1">
      <c r="A1" s="10" t="s">
        <v>0</v>
      </c>
      <c r="B1" s="11"/>
      <c r="C1" s="11"/>
      <c r="D1" s="11"/>
    </row>
    <row r="2" spans="1:4" s="5" customFormat="1" ht="23.25" customHeight="1">
      <c r="A2" s="39" t="s">
        <v>47</v>
      </c>
      <c r="B2" s="39"/>
      <c r="C2" s="39"/>
      <c r="D2" s="39"/>
    </row>
    <row r="3" spans="1:4" s="5" customFormat="1" ht="18" customHeight="1">
      <c r="A3" s="12"/>
      <c r="B3" s="13"/>
      <c r="C3" s="14"/>
      <c r="D3" s="14"/>
    </row>
    <row r="4" spans="1:4" s="5" customFormat="1" ht="12.75" customHeight="1">
      <c r="A4" s="7"/>
      <c r="B4" s="15"/>
      <c r="C4" s="16"/>
      <c r="D4" s="17" t="s">
        <v>1</v>
      </c>
    </row>
    <row r="5" spans="1:4" s="5" customFormat="1" ht="19.5" customHeight="1">
      <c r="A5" s="36" t="s">
        <v>2</v>
      </c>
      <c r="B5" s="37"/>
      <c r="C5" s="36" t="s">
        <v>3</v>
      </c>
      <c r="D5" s="38"/>
    </row>
    <row r="6" spans="1:4" s="5" customFormat="1" ht="22.5" customHeight="1">
      <c r="A6" s="18" t="s">
        <v>4</v>
      </c>
      <c r="B6" s="19" t="s">
        <v>32</v>
      </c>
      <c r="C6" s="20"/>
      <c r="D6" s="20"/>
    </row>
    <row r="7" spans="1:4" s="5" customFormat="1" ht="15.75" customHeight="1">
      <c r="A7" s="21"/>
      <c r="B7" s="22" t="s">
        <v>5</v>
      </c>
      <c r="C7" s="23">
        <v>902</v>
      </c>
      <c r="D7" s="23"/>
    </row>
    <row r="8" spans="1:4" s="5" customFormat="1" ht="17.25" customHeight="1">
      <c r="A8" s="21"/>
      <c r="B8" s="22" t="s">
        <v>31</v>
      </c>
      <c r="C8" s="23">
        <v>73</v>
      </c>
      <c r="D8" s="23"/>
    </row>
    <row r="9" spans="1:4" s="5" customFormat="1" ht="17.25" customHeight="1">
      <c r="A9" s="21"/>
      <c r="B9" s="22" t="s">
        <v>6</v>
      </c>
      <c r="C9" s="23">
        <v>541</v>
      </c>
      <c r="D9" s="23"/>
    </row>
    <row r="10" spans="1:4" s="5" customFormat="1" ht="17.25" customHeight="1">
      <c r="A10" s="21"/>
      <c r="B10" s="22" t="s">
        <v>38</v>
      </c>
      <c r="C10" s="23">
        <v>4</v>
      </c>
      <c r="D10" s="23"/>
    </row>
    <row r="11" spans="1:4" s="5" customFormat="1" ht="17.25" customHeight="1">
      <c r="A11" s="21"/>
      <c r="B11" s="22" t="s">
        <v>7</v>
      </c>
      <c r="C11" s="23">
        <v>5</v>
      </c>
      <c r="D11" s="23"/>
    </row>
    <row r="12" spans="1:4" s="5" customFormat="1" ht="17.25" customHeight="1">
      <c r="A12" s="33"/>
      <c r="B12" s="34" t="s">
        <v>8</v>
      </c>
      <c r="C12" s="35"/>
      <c r="D12" s="35">
        <f>SUM(C7:C11)</f>
        <v>1525</v>
      </c>
    </row>
    <row r="13" spans="1:4" s="5" customFormat="1" ht="21.75" customHeight="1">
      <c r="A13" s="18" t="s">
        <v>9</v>
      </c>
      <c r="B13" s="27" t="s">
        <v>33</v>
      </c>
      <c r="C13" s="23"/>
      <c r="D13" s="23"/>
    </row>
    <row r="14" spans="1:4" s="5" customFormat="1" ht="17.25" customHeight="1">
      <c r="A14" s="21"/>
      <c r="B14" s="28" t="s">
        <v>34</v>
      </c>
      <c r="C14" s="23"/>
      <c r="D14" s="23"/>
    </row>
    <row r="15" spans="1:4" s="5" customFormat="1" ht="15.75" customHeight="1">
      <c r="A15" s="21"/>
      <c r="B15" s="22" t="s">
        <v>10</v>
      </c>
      <c r="C15" s="23">
        <v>613</v>
      </c>
      <c r="D15" s="23"/>
    </row>
    <row r="16" spans="1:4" s="5" customFormat="1" ht="15.75" customHeight="1">
      <c r="A16" s="21"/>
      <c r="B16" s="22" t="s">
        <v>39</v>
      </c>
      <c r="C16" s="23">
        <v>921</v>
      </c>
      <c r="D16" s="23"/>
    </row>
    <row r="17" spans="1:4" s="5" customFormat="1" ht="15.75" customHeight="1">
      <c r="A17" s="21"/>
      <c r="B17" s="22" t="s">
        <v>11</v>
      </c>
      <c r="C17" s="23">
        <v>120</v>
      </c>
      <c r="D17" s="23"/>
    </row>
    <row r="18" spans="1:4" s="5" customFormat="1" ht="15.75" customHeight="1">
      <c r="A18" s="21"/>
      <c r="B18" s="22" t="s">
        <v>12</v>
      </c>
      <c r="C18" s="23">
        <v>84</v>
      </c>
      <c r="D18" s="23"/>
    </row>
    <row r="19" spans="1:4" s="5" customFormat="1" ht="17.25" customHeight="1">
      <c r="A19" s="33"/>
      <c r="B19" s="34" t="s">
        <v>13</v>
      </c>
      <c r="C19" s="35"/>
      <c r="D19" s="35">
        <f>SUM(C15:C18)</f>
        <v>1738</v>
      </c>
    </row>
    <row r="20" spans="1:4" s="5" customFormat="1" ht="21.75" customHeight="1">
      <c r="A20" s="21"/>
      <c r="B20" s="28" t="s">
        <v>35</v>
      </c>
      <c r="C20" s="23"/>
      <c r="D20" s="23"/>
    </row>
    <row r="21" spans="1:4" s="5" customFormat="1" ht="15" customHeight="1">
      <c r="A21" s="21"/>
      <c r="B21" s="22" t="s">
        <v>14</v>
      </c>
      <c r="C21" s="23">
        <v>170</v>
      </c>
      <c r="D21" s="23"/>
    </row>
    <row r="22" spans="1:4" s="5" customFormat="1" ht="15" customHeight="1">
      <c r="A22" s="21"/>
      <c r="B22" s="22" t="s">
        <v>15</v>
      </c>
      <c r="C22" s="23">
        <v>174</v>
      </c>
      <c r="D22" s="23"/>
    </row>
    <row r="23" spans="1:4" s="5" customFormat="1" ht="15" customHeight="1">
      <c r="A23" s="21"/>
      <c r="B23" s="22" t="s">
        <v>16</v>
      </c>
      <c r="C23" s="23">
        <v>8</v>
      </c>
      <c r="D23" s="23"/>
    </row>
    <row r="24" spans="1:4" s="5" customFormat="1" ht="15" customHeight="1">
      <c r="A24" s="21"/>
      <c r="B24" s="22" t="s">
        <v>17</v>
      </c>
      <c r="C24" s="23">
        <v>6</v>
      </c>
      <c r="D24" s="23"/>
    </row>
    <row r="25" spans="1:4" s="5" customFormat="1" ht="15" customHeight="1">
      <c r="A25" s="21"/>
      <c r="B25" s="22" t="s">
        <v>40</v>
      </c>
      <c r="C25" s="23">
        <v>35</v>
      </c>
      <c r="D25" s="23"/>
    </row>
    <row r="26" spans="1:4" s="5" customFormat="1" ht="17.25" customHeight="1">
      <c r="A26" s="33"/>
      <c r="B26" s="34" t="s">
        <v>18</v>
      </c>
      <c r="C26" s="35"/>
      <c r="D26" s="35">
        <f>SUM(C21:C25)</f>
        <v>393</v>
      </c>
    </row>
    <row r="27" spans="1:4" s="5" customFormat="1" ht="20.25" customHeight="1">
      <c r="A27" s="21"/>
      <c r="B27" s="28" t="s">
        <v>36</v>
      </c>
      <c r="C27" s="23"/>
      <c r="D27" s="23"/>
    </row>
    <row r="28" spans="1:4" s="5" customFormat="1" ht="16.5" customHeight="1">
      <c r="A28" s="21"/>
      <c r="B28" s="22" t="s">
        <v>19</v>
      </c>
      <c r="C28" s="23">
        <v>4</v>
      </c>
      <c r="D28" s="23"/>
    </row>
    <row r="29" spans="1:4" s="5" customFormat="1" ht="16.5" customHeight="1">
      <c r="A29" s="21"/>
      <c r="B29" s="22" t="s">
        <v>20</v>
      </c>
      <c r="C29" s="23">
        <v>4</v>
      </c>
      <c r="D29" s="23"/>
    </row>
    <row r="30" spans="1:4" s="5" customFormat="1" ht="16.5" customHeight="1">
      <c r="A30" s="21"/>
      <c r="B30" s="22" t="s">
        <v>21</v>
      </c>
      <c r="C30" s="23">
        <v>2</v>
      </c>
      <c r="D30" s="23"/>
    </row>
    <row r="31" spans="1:4" s="5" customFormat="1" ht="16.5" customHeight="1">
      <c r="A31" s="21"/>
      <c r="B31" s="22" t="s">
        <v>22</v>
      </c>
      <c r="C31" s="23">
        <v>11</v>
      </c>
      <c r="D31" s="23"/>
    </row>
    <row r="32" spans="1:4" s="5" customFormat="1" ht="16.5" customHeight="1">
      <c r="A32" s="21"/>
      <c r="B32" s="22" t="s">
        <v>41</v>
      </c>
      <c r="C32" s="23">
        <v>4</v>
      </c>
      <c r="D32" s="23"/>
    </row>
    <row r="33" spans="1:4" s="5" customFormat="1" ht="17.25" customHeight="1">
      <c r="A33" s="33"/>
      <c r="B33" s="34" t="s">
        <v>23</v>
      </c>
      <c r="C33" s="35"/>
      <c r="D33" s="35">
        <f>SUM(C28:C32)</f>
        <v>25</v>
      </c>
    </row>
    <row r="34" spans="1:4" s="5" customFormat="1" ht="17.25" customHeight="1">
      <c r="A34" s="33"/>
      <c r="B34" s="34" t="s">
        <v>24</v>
      </c>
      <c r="C34" s="35"/>
      <c r="D34" s="35">
        <f>SUM(D19+D26+D33)</f>
        <v>2156</v>
      </c>
    </row>
    <row r="35" spans="1:4" s="5" customFormat="1" ht="17.25" customHeight="1">
      <c r="A35" s="24"/>
      <c r="B35" s="25" t="s">
        <v>48</v>
      </c>
      <c r="C35" s="26"/>
      <c r="D35" s="30">
        <f>SUM(D12-D34)</f>
        <v>-631</v>
      </c>
    </row>
    <row r="36" spans="1:4" s="5" customFormat="1" ht="21.75" customHeight="1">
      <c r="A36" s="18" t="s">
        <v>25</v>
      </c>
      <c r="B36" s="22" t="s">
        <v>37</v>
      </c>
      <c r="C36" s="23"/>
      <c r="D36" s="23"/>
    </row>
    <row r="37" spans="1:4" s="5" customFormat="1" ht="17.25" customHeight="1">
      <c r="A37" s="21"/>
      <c r="B37" s="22" t="s">
        <v>26</v>
      </c>
      <c r="C37" s="23"/>
      <c r="D37" s="23">
        <v>0</v>
      </c>
    </row>
    <row r="38" spans="1:4" s="5" customFormat="1" ht="17.25" customHeight="1">
      <c r="A38" s="21"/>
      <c r="B38" s="22" t="s">
        <v>27</v>
      </c>
      <c r="C38" s="23"/>
      <c r="D38" s="23"/>
    </row>
    <row r="39" spans="1:4" s="5" customFormat="1" ht="17.25" customHeight="1">
      <c r="A39" s="21"/>
      <c r="B39" s="22" t="s">
        <v>42</v>
      </c>
      <c r="C39" s="23">
        <v>108</v>
      </c>
      <c r="D39" s="23"/>
    </row>
    <row r="40" spans="1:4" s="5" customFormat="1" ht="17.25" customHeight="1">
      <c r="A40" s="21"/>
      <c r="B40" s="22" t="s">
        <v>43</v>
      </c>
      <c r="C40" s="29">
        <v>-108</v>
      </c>
      <c r="D40" s="23"/>
    </row>
    <row r="41" spans="1:4" s="5" customFormat="1" ht="17.25" customHeight="1">
      <c r="A41" s="21"/>
      <c r="B41" s="22"/>
      <c r="C41" s="23"/>
      <c r="D41" s="23">
        <f>SUM(C39:C40)</f>
        <v>0</v>
      </c>
    </row>
    <row r="42" spans="1:4" s="5" customFormat="1" ht="17.25" customHeight="1">
      <c r="A42" s="21"/>
      <c r="B42" s="22" t="s">
        <v>28</v>
      </c>
      <c r="C42" s="23"/>
      <c r="D42" s="23"/>
    </row>
    <row r="43" spans="1:4" s="5" customFormat="1" ht="17.25" customHeight="1">
      <c r="A43" s="21"/>
      <c r="B43" s="22" t="s">
        <v>44</v>
      </c>
      <c r="C43" s="23">
        <v>82</v>
      </c>
      <c r="D43" s="23"/>
    </row>
    <row r="44" spans="1:4" s="5" customFormat="1" ht="17.25" customHeight="1">
      <c r="A44" s="21"/>
      <c r="B44" s="22" t="s">
        <v>45</v>
      </c>
      <c r="C44" s="29">
        <v>-82</v>
      </c>
      <c r="D44" s="23"/>
    </row>
    <row r="45" spans="1:4" s="5" customFormat="1" ht="17.25" customHeight="1">
      <c r="A45" s="21"/>
      <c r="B45" s="22"/>
      <c r="C45" s="23"/>
      <c r="D45" s="23">
        <f>SUM(C43:C44)</f>
        <v>0</v>
      </c>
    </row>
    <row r="46" spans="1:4" s="5" customFormat="1" ht="17.25" customHeight="1">
      <c r="A46" s="21"/>
      <c r="B46" s="22" t="s">
        <v>29</v>
      </c>
      <c r="C46" s="23"/>
      <c r="D46" s="23">
        <v>631</v>
      </c>
    </row>
    <row r="47" spans="1:4" s="5" customFormat="1" ht="17.25" customHeight="1">
      <c r="A47" s="33"/>
      <c r="B47" s="34" t="s">
        <v>30</v>
      </c>
      <c r="C47" s="35"/>
      <c r="D47" s="35">
        <f>SUM(D37:D46)</f>
        <v>631</v>
      </c>
    </row>
    <row r="48" spans="1:4" s="5" customFormat="1" ht="12.75" customHeight="1">
      <c r="A48" s="7"/>
      <c r="B48" s="32">
        <v>36151</v>
      </c>
      <c r="C48" s="8"/>
      <c r="D48" s="8"/>
    </row>
    <row r="49" spans="1:4" s="5" customFormat="1" ht="12.75" customHeight="1">
      <c r="A49" s="7"/>
      <c r="B49" s="31" t="s">
        <v>46</v>
      </c>
      <c r="C49" s="8"/>
      <c r="D49" s="8"/>
    </row>
    <row r="50" spans="1:4" ht="12.75" customHeight="1">
      <c r="A50" s="6"/>
      <c r="B50" s="9"/>
      <c r="C50" s="3"/>
      <c r="D50" s="3"/>
    </row>
    <row r="51" spans="2:4" ht="12.75" customHeight="1">
      <c r="B51" s="2"/>
      <c r="C51" s="3"/>
      <c r="D51" s="3"/>
    </row>
    <row r="52" spans="2:4" ht="12.75" customHeight="1">
      <c r="B52" s="2"/>
      <c r="C52" s="3"/>
      <c r="D52" s="3"/>
    </row>
    <row r="53" spans="2:4" ht="12.75" customHeight="1">
      <c r="B53" s="2"/>
      <c r="C53" s="3"/>
      <c r="D53" s="3"/>
    </row>
    <row r="54" spans="2:4" ht="12.75" customHeight="1">
      <c r="B54" s="2"/>
      <c r="C54" s="3"/>
      <c r="D54" s="3"/>
    </row>
    <row r="55" spans="2:4" ht="12.75" customHeight="1">
      <c r="B55" s="2"/>
      <c r="C55" s="3"/>
      <c r="D55" s="3"/>
    </row>
    <row r="56" spans="2:4" ht="12.75" customHeight="1">
      <c r="B56" s="2"/>
      <c r="C56" s="3"/>
      <c r="D56" s="3"/>
    </row>
    <row r="57" spans="2:4" ht="12.75" customHeight="1">
      <c r="B57" s="2"/>
      <c r="C57" s="3"/>
      <c r="D57" s="3"/>
    </row>
    <row r="58" spans="2:4" ht="12.75" customHeight="1">
      <c r="B58" s="2"/>
      <c r="C58" s="3"/>
      <c r="D58" s="3"/>
    </row>
    <row r="59" spans="2:4" ht="12.75">
      <c r="B59" s="2"/>
      <c r="C59" s="3"/>
      <c r="D59" s="3"/>
    </row>
    <row r="60" spans="2:4" ht="12.75">
      <c r="B60" s="2"/>
      <c r="C60" s="3"/>
      <c r="D60" s="3"/>
    </row>
    <row r="61" spans="2:4" ht="12.75">
      <c r="B61" s="2"/>
      <c r="C61" s="3"/>
      <c r="D61" s="3"/>
    </row>
    <row r="62" spans="2:4" ht="12.75">
      <c r="B62" s="2"/>
      <c r="C62" s="3"/>
      <c r="D62" s="3"/>
    </row>
    <row r="63" spans="2:4" ht="12.75">
      <c r="B63" s="2"/>
      <c r="C63" s="3"/>
      <c r="D63" s="3"/>
    </row>
    <row r="64" spans="2:4" ht="12.75">
      <c r="B64" s="2"/>
      <c r="C64" s="3"/>
      <c r="D64" s="3"/>
    </row>
    <row r="65" spans="2:4" ht="12.75">
      <c r="B65" s="2"/>
      <c r="C65" s="3"/>
      <c r="D65" s="3"/>
    </row>
    <row r="66" spans="2:4" ht="12.75">
      <c r="B66" s="2"/>
      <c r="C66" s="3"/>
      <c r="D66" s="3"/>
    </row>
    <row r="67" spans="2:4" ht="12.75">
      <c r="B67" s="2"/>
      <c r="C67" s="3"/>
      <c r="D67" s="3"/>
    </row>
    <row r="68" spans="2:4" ht="12.75">
      <c r="B68" s="2"/>
      <c r="C68" s="3"/>
      <c r="D68" s="3"/>
    </row>
    <row r="69" spans="2:4" ht="12.75">
      <c r="B69" s="2"/>
      <c r="C69" s="3"/>
      <c r="D69" s="3"/>
    </row>
    <row r="70" spans="2:4" ht="12.75">
      <c r="B70" s="2"/>
      <c r="C70" s="3"/>
      <c r="D70" s="3"/>
    </row>
    <row r="71" spans="2:4" ht="12.75">
      <c r="B71" s="2"/>
      <c r="C71" s="3"/>
      <c r="D71" s="3"/>
    </row>
    <row r="72" spans="2:4" ht="12.75">
      <c r="B72" s="2"/>
      <c r="C72" s="3"/>
      <c r="D72" s="3"/>
    </row>
    <row r="73" spans="2:4" ht="12.75">
      <c r="B73" s="2"/>
      <c r="C73" s="3"/>
      <c r="D73" s="3"/>
    </row>
    <row r="74" spans="2:4" ht="12.75">
      <c r="B74" s="2"/>
      <c r="C74" s="3"/>
      <c r="D74" s="3"/>
    </row>
    <row r="75" spans="2:4" ht="12.75">
      <c r="B75" s="2"/>
      <c r="C75" s="3"/>
      <c r="D75" s="3"/>
    </row>
    <row r="76" spans="2:4" ht="12.75">
      <c r="B76" s="2"/>
      <c r="C76" s="3"/>
      <c r="D76" s="3"/>
    </row>
    <row r="77" spans="2:4" ht="12.75">
      <c r="B77" s="2"/>
      <c r="C77" s="3"/>
      <c r="D77" s="3"/>
    </row>
    <row r="78" spans="2:4" ht="12.75">
      <c r="B78" s="2"/>
      <c r="C78" s="3"/>
      <c r="D78" s="3"/>
    </row>
    <row r="79" spans="2:4" ht="12.75">
      <c r="B79" s="2"/>
      <c r="C79" s="3"/>
      <c r="D79" s="3"/>
    </row>
    <row r="80" spans="2:4" ht="12.75">
      <c r="B80" s="2"/>
      <c r="C80" s="3"/>
      <c r="D80" s="3"/>
    </row>
    <row r="81" spans="2:4" ht="12.75">
      <c r="B81" s="2"/>
      <c r="C81" s="3"/>
      <c r="D81" s="3"/>
    </row>
    <row r="82" spans="2:4" ht="12.75">
      <c r="B82" s="2"/>
      <c r="C82" s="3"/>
      <c r="D82" s="3"/>
    </row>
    <row r="83" spans="2:4" ht="12.75">
      <c r="B83" s="2"/>
      <c r="C83" s="3"/>
      <c r="D83" s="3"/>
    </row>
    <row r="84" spans="2:4" ht="12.75">
      <c r="B84" s="2"/>
      <c r="C84" s="3"/>
      <c r="D84" s="3"/>
    </row>
    <row r="85" spans="2:4" ht="12.75">
      <c r="B85" s="2"/>
      <c r="C85" s="3"/>
      <c r="D85" s="3"/>
    </row>
    <row r="86" spans="2:4" ht="12.75">
      <c r="B86" s="2"/>
      <c r="C86" s="3"/>
      <c r="D86" s="3"/>
    </row>
    <row r="87" spans="2:4" ht="12.75">
      <c r="B87" s="2"/>
      <c r="C87" s="3"/>
      <c r="D87" s="3"/>
    </row>
    <row r="88" spans="2:4" ht="12.75">
      <c r="B88" s="2"/>
      <c r="C88" s="3"/>
      <c r="D88" s="3"/>
    </row>
    <row r="89" spans="2:4" ht="12.75">
      <c r="B89" s="2"/>
      <c r="C89" s="3"/>
      <c r="D89" s="3"/>
    </row>
    <row r="90" spans="2:4" ht="12.75">
      <c r="B90" s="2"/>
      <c r="C90" s="3"/>
      <c r="D90" s="3"/>
    </row>
    <row r="91" spans="2:4" ht="12.75">
      <c r="B91" s="2"/>
      <c r="C91" s="3"/>
      <c r="D91" s="3"/>
    </row>
    <row r="92" spans="2:4" ht="12.75">
      <c r="B92" s="2"/>
      <c r="C92" s="3"/>
      <c r="D92" s="3"/>
    </row>
    <row r="93" spans="2:4" ht="12.75">
      <c r="B93" s="2"/>
      <c r="C93" s="3"/>
      <c r="D93" s="3"/>
    </row>
    <row r="94" spans="2:4" ht="12.75">
      <c r="B94" s="2"/>
      <c r="C94" s="3"/>
      <c r="D94" s="3"/>
    </row>
    <row r="95" spans="2:4" ht="12.75">
      <c r="B95" s="2"/>
      <c r="C95" s="3"/>
      <c r="D95" s="3"/>
    </row>
    <row r="96" spans="2:4" ht="12.75">
      <c r="B96" s="2"/>
      <c r="C96" s="3"/>
      <c r="D96" s="3"/>
    </row>
    <row r="97" spans="2:4" ht="12.75">
      <c r="B97" s="2"/>
      <c r="C97" s="3"/>
      <c r="D97" s="3"/>
    </row>
    <row r="98" spans="2:4" ht="12.75">
      <c r="B98" s="2"/>
      <c r="C98" s="3"/>
      <c r="D98" s="3"/>
    </row>
  </sheetData>
  <sheetProtection/>
  <mergeCells count="1">
    <mergeCell ref="A2:D2"/>
  </mergeCells>
  <printOptions horizontalCentered="1"/>
  <pageMargins left="0.35433070866141736" right="0.7480314960629921" top="0.4724409448818898" bottom="1.2598425196850394" header="0.7086614173228347" footer="0.5118110236220472"/>
  <pageSetup horizontalDpi="300" verticalDpi="3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rightToLeft="1" zoomScalePageLayoutView="0" workbookViewId="0" topLeftCell="A1">
      <selection activeCell="A1" sqref="A1:C16384"/>
    </sheetView>
  </sheetViews>
  <sheetFormatPr defaultColWidth="9.140625" defaultRowHeight="12.75"/>
  <cols>
    <col min="1" max="1" width="9.7109375" style="58" customWidth="1"/>
    <col min="2" max="2" width="46.8515625" style="1" customWidth="1"/>
    <col min="3" max="3" width="15.57421875" style="1" customWidth="1"/>
  </cols>
  <sheetData>
    <row r="1" spans="1:3" ht="23.25">
      <c r="A1" s="40" t="s">
        <v>49</v>
      </c>
      <c r="B1" s="41"/>
      <c r="C1" s="41"/>
    </row>
    <row r="2" spans="1:3" ht="33.75">
      <c r="A2" s="42" t="s">
        <v>50</v>
      </c>
      <c r="B2" s="43"/>
      <c r="C2" s="43"/>
    </row>
    <row r="3" spans="1:3" ht="33.75">
      <c r="A3" s="42" t="s">
        <v>51</v>
      </c>
      <c r="B3" s="43"/>
      <c r="C3" s="43"/>
    </row>
    <row r="4" spans="1:3" ht="13.5">
      <c r="A4" s="44"/>
      <c r="B4" s="5"/>
      <c r="C4" s="45" t="s">
        <v>52</v>
      </c>
    </row>
    <row r="5" spans="1:3" ht="16.5">
      <c r="A5" s="46" t="s">
        <v>53</v>
      </c>
      <c r="B5" s="47"/>
      <c r="C5" s="46" t="s">
        <v>54</v>
      </c>
    </row>
    <row r="6" spans="1:3" ht="16.5">
      <c r="A6" s="48" t="s">
        <v>55</v>
      </c>
      <c r="B6" s="48" t="s">
        <v>56</v>
      </c>
      <c r="C6" s="48" t="s">
        <v>57</v>
      </c>
    </row>
    <row r="7" spans="1:3" ht="24">
      <c r="A7" s="49">
        <v>10100</v>
      </c>
      <c r="B7" s="50" t="s">
        <v>58</v>
      </c>
      <c r="C7" s="51">
        <v>500</v>
      </c>
    </row>
    <row r="8" spans="1:3" ht="24">
      <c r="A8" s="49">
        <v>10400</v>
      </c>
      <c r="B8" s="50" t="s">
        <v>59</v>
      </c>
      <c r="C8" s="51">
        <v>73</v>
      </c>
    </row>
    <row r="9" spans="1:3" ht="24">
      <c r="A9" s="49">
        <v>10500</v>
      </c>
      <c r="B9" s="50" t="s">
        <v>60</v>
      </c>
      <c r="C9" s="51">
        <v>38024</v>
      </c>
    </row>
    <row r="10" spans="1:3" ht="24">
      <c r="A10" s="49">
        <v>10600</v>
      </c>
      <c r="B10" s="50" t="s">
        <v>61</v>
      </c>
      <c r="C10" s="51">
        <v>2112</v>
      </c>
    </row>
    <row r="11" spans="1:3" ht="24">
      <c r="A11" s="49">
        <v>10700</v>
      </c>
      <c r="B11" s="50" t="s">
        <v>62</v>
      </c>
      <c r="C11" s="51">
        <v>25</v>
      </c>
    </row>
    <row r="12" spans="1:3" ht="24">
      <c r="A12" s="49">
        <v>10800</v>
      </c>
      <c r="B12" s="50" t="s">
        <v>63</v>
      </c>
      <c r="C12" s="51">
        <v>1400</v>
      </c>
    </row>
    <row r="13" spans="1:3" ht="24">
      <c r="A13" s="49">
        <v>10900</v>
      </c>
      <c r="B13" s="50" t="s">
        <v>64</v>
      </c>
      <c r="C13" s="51">
        <v>8701</v>
      </c>
    </row>
    <row r="14" spans="1:3" ht="24">
      <c r="A14" s="49">
        <v>11000</v>
      </c>
      <c r="B14" s="50" t="s">
        <v>65</v>
      </c>
      <c r="C14" s="51">
        <v>1973</v>
      </c>
    </row>
    <row r="15" spans="1:3" ht="24">
      <c r="A15" s="49">
        <v>11100</v>
      </c>
      <c r="B15" s="50" t="s">
        <v>66</v>
      </c>
      <c r="C15" s="51">
        <v>2418</v>
      </c>
    </row>
    <row r="16" spans="1:3" ht="24">
      <c r="A16" s="49">
        <v>11200</v>
      </c>
      <c r="B16" s="50" t="s">
        <v>67</v>
      </c>
      <c r="C16" s="51">
        <v>33</v>
      </c>
    </row>
    <row r="17" spans="1:3" ht="24">
      <c r="A17" s="49">
        <v>11300</v>
      </c>
      <c r="B17" s="50" t="s">
        <v>68</v>
      </c>
      <c r="C17" s="51">
        <v>6500</v>
      </c>
    </row>
    <row r="18" spans="1:3" ht="24">
      <c r="A18" s="49">
        <v>11400</v>
      </c>
      <c r="B18" s="50" t="s">
        <v>69</v>
      </c>
      <c r="C18" s="51">
        <v>425</v>
      </c>
    </row>
    <row r="19" spans="1:3" ht="24">
      <c r="A19" s="49">
        <v>11500</v>
      </c>
      <c r="B19" s="50" t="s">
        <v>70</v>
      </c>
      <c r="C19" s="51">
        <v>49742</v>
      </c>
    </row>
    <row r="20" spans="1:3" ht="24">
      <c r="A20" s="49">
        <v>11600</v>
      </c>
      <c r="B20" s="50" t="s">
        <v>71</v>
      </c>
      <c r="C20" s="51">
        <v>213</v>
      </c>
    </row>
    <row r="21" spans="1:3" ht="24">
      <c r="A21" s="49">
        <v>11700</v>
      </c>
      <c r="B21" s="50" t="s">
        <v>72</v>
      </c>
      <c r="C21" s="51">
        <v>5796</v>
      </c>
    </row>
    <row r="22" spans="1:3" ht="24">
      <c r="A22" s="49">
        <v>11800</v>
      </c>
      <c r="B22" s="50" t="s">
        <v>73</v>
      </c>
      <c r="C22" s="51">
        <v>18135</v>
      </c>
    </row>
    <row r="23" spans="1:3" ht="24">
      <c r="A23" s="49">
        <v>11900</v>
      </c>
      <c r="B23" s="50" t="s">
        <v>74</v>
      </c>
      <c r="C23" s="51">
        <v>123683</v>
      </c>
    </row>
    <row r="24" spans="1:3" ht="24">
      <c r="A24" s="49">
        <v>12000</v>
      </c>
      <c r="B24" s="50" t="s">
        <v>75</v>
      </c>
      <c r="C24" s="51">
        <v>5578</v>
      </c>
    </row>
    <row r="25" spans="1:3" ht="24">
      <c r="A25" s="49">
        <v>12100</v>
      </c>
      <c r="B25" s="50" t="s">
        <v>76</v>
      </c>
      <c r="C25" s="51">
        <v>12</v>
      </c>
    </row>
    <row r="26" spans="1:3" ht="24">
      <c r="A26" s="49">
        <v>12200</v>
      </c>
      <c r="B26" s="50" t="s">
        <v>77</v>
      </c>
      <c r="C26" s="51">
        <v>3</v>
      </c>
    </row>
    <row r="27" spans="1:3" ht="24">
      <c r="A27" s="49">
        <v>12300</v>
      </c>
      <c r="B27" s="50" t="s">
        <v>78</v>
      </c>
      <c r="C27" s="51">
        <v>4833</v>
      </c>
    </row>
    <row r="28" spans="1:3" ht="24">
      <c r="A28" s="49">
        <v>12400</v>
      </c>
      <c r="B28" s="50" t="s">
        <v>79</v>
      </c>
      <c r="C28" s="51">
        <v>7</v>
      </c>
    </row>
    <row r="29" spans="1:3" ht="24">
      <c r="A29" s="49">
        <v>12700</v>
      </c>
      <c r="B29" s="50" t="s">
        <v>80</v>
      </c>
      <c r="C29" s="51">
        <v>202</v>
      </c>
    </row>
    <row r="30" spans="1:3" ht="24">
      <c r="A30" s="49">
        <v>13000</v>
      </c>
      <c r="B30" s="50" t="s">
        <v>81</v>
      </c>
      <c r="C30" s="51">
        <v>20</v>
      </c>
    </row>
    <row r="31" spans="1:3" ht="24">
      <c r="A31" s="49">
        <v>13100</v>
      </c>
      <c r="B31" s="50" t="s">
        <v>82</v>
      </c>
      <c r="C31" s="51">
        <v>3</v>
      </c>
    </row>
    <row r="32" spans="1:3" ht="24">
      <c r="A32" s="49">
        <v>13600</v>
      </c>
      <c r="B32" s="50" t="s">
        <v>83</v>
      </c>
      <c r="C32" s="51">
        <v>6</v>
      </c>
    </row>
    <row r="33" spans="1:3" ht="24">
      <c r="A33" s="49">
        <v>13700</v>
      </c>
      <c r="B33" s="50" t="s">
        <v>84</v>
      </c>
      <c r="C33" s="51">
        <v>339</v>
      </c>
    </row>
    <row r="34" spans="1:3" ht="24">
      <c r="A34" s="49">
        <v>13900</v>
      </c>
      <c r="B34" s="50" t="s">
        <v>85</v>
      </c>
      <c r="C34" s="51">
        <v>467</v>
      </c>
    </row>
    <row r="35" spans="1:3" ht="24">
      <c r="A35" s="49">
        <v>14000</v>
      </c>
      <c r="B35" s="50" t="s">
        <v>86</v>
      </c>
      <c r="C35" s="51">
        <v>131</v>
      </c>
    </row>
    <row r="36" spans="1:3" ht="24">
      <c r="A36" s="49">
        <v>14200</v>
      </c>
      <c r="B36" s="50" t="s">
        <v>87</v>
      </c>
      <c r="C36" s="51">
        <v>84060</v>
      </c>
    </row>
    <row r="37" spans="1:3" ht="24">
      <c r="A37" s="49">
        <v>14900</v>
      </c>
      <c r="B37" s="50" t="s">
        <v>88</v>
      </c>
      <c r="C37" s="51">
        <v>68</v>
      </c>
    </row>
    <row r="38" spans="1:3" ht="24">
      <c r="A38" s="49">
        <v>15000</v>
      </c>
      <c r="B38" s="50" t="s">
        <v>89</v>
      </c>
      <c r="C38" s="51">
        <v>35</v>
      </c>
    </row>
    <row r="39" spans="1:3" ht="24">
      <c r="A39" s="49">
        <v>15300</v>
      </c>
      <c r="B39" s="50" t="s">
        <v>90</v>
      </c>
      <c r="C39" s="51">
        <v>1</v>
      </c>
    </row>
    <row r="40" spans="1:3" ht="24">
      <c r="A40" s="49">
        <v>15500</v>
      </c>
      <c r="B40" s="50" t="s">
        <v>91</v>
      </c>
      <c r="C40" s="51">
        <v>53</v>
      </c>
    </row>
    <row r="41" spans="1:3" ht="24">
      <c r="A41" s="49">
        <v>15700</v>
      </c>
      <c r="B41" s="50" t="s">
        <v>92</v>
      </c>
      <c r="C41" s="51">
        <v>6</v>
      </c>
    </row>
    <row r="42" spans="1:3" ht="24">
      <c r="A42" s="49">
        <v>15900</v>
      </c>
      <c r="B42" s="50" t="s">
        <v>93</v>
      </c>
      <c r="C42" s="51">
        <v>114</v>
      </c>
    </row>
    <row r="43" spans="1:3" ht="24">
      <c r="A43" s="49">
        <v>20200</v>
      </c>
      <c r="B43" s="50" t="s">
        <v>94</v>
      </c>
      <c r="C43" s="51">
        <v>25</v>
      </c>
    </row>
    <row r="44" spans="1:3" ht="24">
      <c r="A44" s="49">
        <v>20400</v>
      </c>
      <c r="B44" s="50" t="s">
        <v>95</v>
      </c>
      <c r="C44" s="51">
        <v>500</v>
      </c>
    </row>
    <row r="45" spans="1:3" ht="24">
      <c r="A45" s="49">
        <v>20600</v>
      </c>
      <c r="B45" s="50" t="s">
        <v>96</v>
      </c>
      <c r="C45" s="51">
        <v>124141</v>
      </c>
    </row>
    <row r="46" spans="1:3" ht="24">
      <c r="A46" s="49">
        <v>40500</v>
      </c>
      <c r="B46" s="50" t="s">
        <v>97</v>
      </c>
      <c r="C46" s="51">
        <v>44643</v>
      </c>
    </row>
    <row r="47" spans="1:3" ht="24">
      <c r="A47" s="49">
        <v>19000</v>
      </c>
      <c r="B47" s="50" t="s">
        <v>98</v>
      </c>
      <c r="C47" s="51">
        <v>16000</v>
      </c>
    </row>
    <row r="48" spans="1:3" ht="24">
      <c r="A48" s="52"/>
      <c r="B48" s="53" t="s">
        <v>99</v>
      </c>
      <c r="C48" s="54">
        <f>SUM(C7:C47)</f>
        <v>541000</v>
      </c>
    </row>
    <row r="49" spans="1:2" ht="13.5">
      <c r="A49" s="55">
        <v>36152</v>
      </c>
      <c r="B49" s="56"/>
    </row>
    <row r="50" spans="1:2" ht="13.5">
      <c r="A50" s="57" t="s">
        <v>100</v>
      </c>
      <c r="B50" s="5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6"/>
  <sheetViews>
    <sheetView rightToLeft="1" zoomScalePageLayoutView="0" workbookViewId="0" topLeftCell="A1">
      <selection activeCell="A1" sqref="A1:D16384"/>
    </sheetView>
  </sheetViews>
  <sheetFormatPr defaultColWidth="9.140625" defaultRowHeight="12.75"/>
  <cols>
    <col min="1" max="1" width="10.00390625" style="0" customWidth="1"/>
    <col min="2" max="2" width="4.7109375" style="0" customWidth="1"/>
    <col min="3" max="3" width="52.28125" style="0" customWidth="1"/>
    <col min="4" max="4" width="12.57421875" style="0" customWidth="1"/>
  </cols>
  <sheetData>
    <row r="1" spans="1:4" ht="26.25">
      <c r="A1" s="59" t="s">
        <v>101</v>
      </c>
      <c r="B1" s="60"/>
      <c r="C1" s="60"/>
      <c r="D1" s="60"/>
    </row>
    <row r="2" spans="1:4" ht="33.75">
      <c r="A2" s="61" t="s">
        <v>102</v>
      </c>
      <c r="B2" s="60"/>
      <c r="C2" s="60"/>
      <c r="D2" s="60"/>
    </row>
    <row r="3" spans="1:4" ht="33.75">
      <c r="A3" s="61" t="s">
        <v>103</v>
      </c>
      <c r="B3" s="60"/>
      <c r="C3" s="60"/>
      <c r="D3" s="60"/>
    </row>
    <row r="4" spans="1:4" ht="15.75">
      <c r="A4" s="62"/>
      <c r="B4" s="62"/>
      <c r="C4" s="62"/>
      <c r="D4" s="63" t="s">
        <v>104</v>
      </c>
    </row>
    <row r="5" spans="1:4" ht="15.75">
      <c r="A5" s="64" t="s">
        <v>53</v>
      </c>
      <c r="B5" s="65"/>
      <c r="C5" s="66"/>
      <c r="D5" s="64" t="s">
        <v>54</v>
      </c>
    </row>
    <row r="6" spans="1:4" ht="15.75">
      <c r="A6" s="67" t="s">
        <v>55</v>
      </c>
      <c r="B6" s="68" t="s">
        <v>105</v>
      </c>
      <c r="C6" s="69"/>
      <c r="D6" s="67" t="s">
        <v>57</v>
      </c>
    </row>
    <row r="7" spans="1:4" ht="27.75">
      <c r="A7" s="70"/>
      <c r="B7" s="71" t="s">
        <v>106</v>
      </c>
      <c r="C7" s="72" t="s">
        <v>107</v>
      </c>
      <c r="D7" s="73"/>
    </row>
    <row r="8" spans="1:4" ht="15.75">
      <c r="A8" s="74">
        <v>10100</v>
      </c>
      <c r="B8" s="75"/>
      <c r="C8" s="76" t="s">
        <v>108</v>
      </c>
      <c r="D8" s="77">
        <v>500</v>
      </c>
    </row>
    <row r="9" spans="1:4" ht="15.75">
      <c r="A9" s="74">
        <v>10400</v>
      </c>
      <c r="B9" s="78"/>
      <c r="C9" s="76" t="s">
        <v>109</v>
      </c>
      <c r="D9" s="77">
        <v>73</v>
      </c>
    </row>
    <row r="10" spans="1:4" ht="15.75">
      <c r="A10" s="74">
        <v>10500</v>
      </c>
      <c r="B10" s="78"/>
      <c r="C10" s="76" t="s">
        <v>110</v>
      </c>
      <c r="D10" s="77">
        <v>38024</v>
      </c>
    </row>
    <row r="11" spans="1:4" ht="15.75">
      <c r="A11" s="74">
        <v>10600</v>
      </c>
      <c r="B11" s="78"/>
      <c r="C11" s="76" t="s">
        <v>111</v>
      </c>
      <c r="D11" s="77">
        <v>2112</v>
      </c>
    </row>
    <row r="12" spans="1:4" ht="15.75">
      <c r="A12" s="74">
        <v>12200</v>
      </c>
      <c r="B12" s="78"/>
      <c r="C12" s="76" t="s">
        <v>77</v>
      </c>
      <c r="D12" s="77">
        <v>3</v>
      </c>
    </row>
    <row r="13" spans="1:4" ht="15.75">
      <c r="A13" s="74">
        <v>12700</v>
      </c>
      <c r="B13" s="78"/>
      <c r="C13" s="76" t="s">
        <v>112</v>
      </c>
      <c r="D13" s="77">
        <v>202</v>
      </c>
    </row>
    <row r="14" spans="1:4" ht="15.75">
      <c r="A14" s="74">
        <v>13000</v>
      </c>
      <c r="B14" s="78"/>
      <c r="C14" s="76" t="s">
        <v>113</v>
      </c>
      <c r="D14" s="77">
        <v>20</v>
      </c>
    </row>
    <row r="15" spans="1:4" ht="15.75">
      <c r="A15" s="74">
        <v>14000</v>
      </c>
      <c r="B15" s="78"/>
      <c r="C15" s="76" t="s">
        <v>86</v>
      </c>
      <c r="D15" s="77">
        <v>131</v>
      </c>
    </row>
    <row r="16" spans="1:4" ht="15.75">
      <c r="A16" s="79">
        <v>15300</v>
      </c>
      <c r="B16" s="80"/>
      <c r="C16" s="81" t="s">
        <v>90</v>
      </c>
      <c r="D16" s="82">
        <v>1</v>
      </c>
    </row>
    <row r="17" spans="1:4" ht="15.75">
      <c r="A17" s="83"/>
      <c r="B17" s="84"/>
      <c r="C17" s="85" t="s">
        <v>114</v>
      </c>
      <c r="D17" s="86">
        <f>SUM(D8:D16)</f>
        <v>41066</v>
      </c>
    </row>
    <row r="18" spans="1:4" ht="27.75">
      <c r="A18" s="70"/>
      <c r="B18" s="71" t="s">
        <v>115</v>
      </c>
      <c r="C18" s="72" t="s">
        <v>116</v>
      </c>
      <c r="D18" s="73"/>
    </row>
    <row r="19" spans="1:4" ht="15.75">
      <c r="A19" s="74">
        <v>10700</v>
      </c>
      <c r="B19" s="78"/>
      <c r="C19" s="76" t="s">
        <v>117</v>
      </c>
      <c r="D19" s="77">
        <v>25</v>
      </c>
    </row>
    <row r="20" spans="1:4" ht="15.75">
      <c r="A20" s="74">
        <v>11200</v>
      </c>
      <c r="B20" s="78"/>
      <c r="C20" s="76" t="s">
        <v>118</v>
      </c>
      <c r="D20" s="77">
        <v>33</v>
      </c>
    </row>
    <row r="21" spans="1:4" ht="15.75">
      <c r="A21" s="74">
        <v>12400</v>
      </c>
      <c r="B21" s="78"/>
      <c r="C21" s="76" t="s">
        <v>79</v>
      </c>
      <c r="D21" s="77">
        <v>7</v>
      </c>
    </row>
    <row r="22" spans="1:4" ht="15.75">
      <c r="A22" s="74">
        <v>13600</v>
      </c>
      <c r="B22" s="78"/>
      <c r="C22" s="76" t="s">
        <v>119</v>
      </c>
      <c r="D22" s="77">
        <v>6</v>
      </c>
    </row>
    <row r="23" spans="1:4" ht="15.75">
      <c r="A23" s="74">
        <v>13900</v>
      </c>
      <c r="B23" s="78"/>
      <c r="C23" s="76" t="s">
        <v>120</v>
      </c>
      <c r="D23" s="77">
        <v>467</v>
      </c>
    </row>
    <row r="24" spans="1:4" ht="15.75">
      <c r="A24" s="74">
        <v>20201</v>
      </c>
      <c r="B24" s="78"/>
      <c r="C24" s="76" t="s">
        <v>121</v>
      </c>
      <c r="D24" s="77">
        <v>1</v>
      </c>
    </row>
    <row r="25" spans="1:4" ht="15.75">
      <c r="A25" s="74">
        <v>20400</v>
      </c>
      <c r="B25" s="78"/>
      <c r="C25" s="76" t="s">
        <v>95</v>
      </c>
      <c r="D25" s="77">
        <v>500</v>
      </c>
    </row>
    <row r="26" spans="1:4" ht="15.75">
      <c r="A26" s="74">
        <v>20600</v>
      </c>
      <c r="B26" s="78"/>
      <c r="C26" s="76" t="s">
        <v>122</v>
      </c>
      <c r="D26" s="77">
        <v>124141</v>
      </c>
    </row>
    <row r="27" spans="1:4" ht="15.75">
      <c r="A27" s="83"/>
      <c r="B27" s="84"/>
      <c r="C27" s="85" t="s">
        <v>123</v>
      </c>
      <c r="D27" s="86">
        <f>SUM(D19:D26)</f>
        <v>125180</v>
      </c>
    </row>
    <row r="28" spans="1:4" ht="27.75">
      <c r="A28" s="87"/>
      <c r="B28" s="88" t="s">
        <v>124</v>
      </c>
      <c r="C28" s="89" t="s">
        <v>125</v>
      </c>
      <c r="D28" s="90"/>
    </row>
    <row r="29" spans="1:4" ht="15.75">
      <c r="A29" s="74">
        <v>11400</v>
      </c>
      <c r="B29" s="78"/>
      <c r="C29" s="76" t="s">
        <v>126</v>
      </c>
      <c r="D29" s="77">
        <v>425</v>
      </c>
    </row>
    <row r="30" spans="1:4" ht="15.75">
      <c r="A30" s="74">
        <v>11500</v>
      </c>
      <c r="B30" s="78"/>
      <c r="C30" s="76" t="s">
        <v>127</v>
      </c>
      <c r="D30" s="77">
        <v>30</v>
      </c>
    </row>
    <row r="31" spans="1:4" ht="15.75">
      <c r="A31" s="74">
        <v>13700</v>
      </c>
      <c r="B31" s="78"/>
      <c r="C31" s="76" t="s">
        <v>84</v>
      </c>
      <c r="D31" s="77">
        <v>339</v>
      </c>
    </row>
    <row r="32" spans="1:4" ht="15.75">
      <c r="A32" s="74">
        <v>15500</v>
      </c>
      <c r="B32" s="78"/>
      <c r="C32" s="76" t="s">
        <v>128</v>
      </c>
      <c r="D32" s="77">
        <v>53</v>
      </c>
    </row>
    <row r="33" spans="1:4" ht="15.75">
      <c r="A33" s="74">
        <v>15900</v>
      </c>
      <c r="B33" s="78"/>
      <c r="C33" s="91" t="s">
        <v>129</v>
      </c>
      <c r="D33" s="77">
        <v>1</v>
      </c>
    </row>
    <row r="34" spans="1:4" ht="15.75">
      <c r="A34" s="83"/>
      <c r="B34" s="84"/>
      <c r="C34" s="85" t="s">
        <v>130</v>
      </c>
      <c r="D34" s="86">
        <f>SUM(D29:D33)</f>
        <v>848</v>
      </c>
    </row>
    <row r="35" spans="1:4" ht="27.75">
      <c r="A35" s="70"/>
      <c r="B35" s="71" t="s">
        <v>131</v>
      </c>
      <c r="C35" s="72" t="s">
        <v>132</v>
      </c>
      <c r="D35" s="73"/>
    </row>
    <row r="36" spans="1:4" ht="15.75">
      <c r="A36" s="79">
        <v>11300</v>
      </c>
      <c r="B36" s="80"/>
      <c r="C36" s="81" t="s">
        <v>133</v>
      </c>
      <c r="D36" s="82">
        <v>6500</v>
      </c>
    </row>
    <row r="37" spans="1:4" ht="15.75">
      <c r="A37" s="83"/>
      <c r="B37" s="84"/>
      <c r="C37" s="85" t="s">
        <v>134</v>
      </c>
      <c r="D37" s="86">
        <f>SUM(D36)</f>
        <v>6500</v>
      </c>
    </row>
    <row r="38" spans="1:4" ht="27.75">
      <c r="A38" s="70"/>
      <c r="B38" s="71" t="s">
        <v>135</v>
      </c>
      <c r="C38" s="72" t="s">
        <v>136</v>
      </c>
      <c r="D38" s="73"/>
    </row>
    <row r="39" spans="1:4" ht="15.75">
      <c r="A39" s="74">
        <v>11500</v>
      </c>
      <c r="B39" s="78"/>
      <c r="C39" s="76" t="s">
        <v>70</v>
      </c>
      <c r="D39" s="77">
        <v>49712</v>
      </c>
    </row>
    <row r="40" spans="1:4" ht="15.75">
      <c r="A40" s="79">
        <v>13100</v>
      </c>
      <c r="B40" s="80"/>
      <c r="C40" s="81" t="s">
        <v>82</v>
      </c>
      <c r="D40" s="82">
        <v>3</v>
      </c>
    </row>
    <row r="41" spans="1:4" ht="15.75">
      <c r="A41" s="83"/>
      <c r="B41" s="84"/>
      <c r="C41" s="85" t="s">
        <v>137</v>
      </c>
      <c r="D41" s="86">
        <f>SUM(D39:D40)</f>
        <v>49715</v>
      </c>
    </row>
    <row r="42" spans="1:4" ht="27.75">
      <c r="A42" s="70"/>
      <c r="B42" s="71" t="s">
        <v>138</v>
      </c>
      <c r="C42" s="72" t="s">
        <v>139</v>
      </c>
      <c r="D42" s="73"/>
    </row>
    <row r="43" spans="1:4" ht="15.75">
      <c r="A43" s="74">
        <v>11700</v>
      </c>
      <c r="B43" s="78"/>
      <c r="C43" s="76" t="s">
        <v>140</v>
      </c>
      <c r="D43" s="77">
        <v>5796</v>
      </c>
    </row>
    <row r="44" spans="1:4" ht="15.75">
      <c r="A44" s="74">
        <v>11900</v>
      </c>
      <c r="B44" s="78"/>
      <c r="C44" s="91" t="s">
        <v>141</v>
      </c>
      <c r="D44" s="77">
        <v>20063</v>
      </c>
    </row>
    <row r="45" spans="1:4" ht="15.75">
      <c r="A45" s="74">
        <v>12105</v>
      </c>
      <c r="B45" s="78"/>
      <c r="C45" s="91" t="s">
        <v>142</v>
      </c>
      <c r="D45" s="77">
        <v>12</v>
      </c>
    </row>
    <row r="46" spans="1:4" ht="15.75">
      <c r="A46" s="74">
        <v>12300</v>
      </c>
      <c r="B46" s="78"/>
      <c r="C46" s="76" t="s">
        <v>143</v>
      </c>
      <c r="D46" s="77">
        <v>4833</v>
      </c>
    </row>
    <row r="47" spans="1:4" ht="15.75">
      <c r="A47" s="74">
        <v>14900</v>
      </c>
      <c r="B47" s="78"/>
      <c r="C47" s="76" t="s">
        <v>144</v>
      </c>
      <c r="D47" s="77">
        <v>68</v>
      </c>
    </row>
    <row r="48" spans="1:4" ht="15.75">
      <c r="A48" s="83"/>
      <c r="B48" s="84"/>
      <c r="C48" s="85" t="s">
        <v>145</v>
      </c>
      <c r="D48" s="86">
        <f>SUM(D43:D47)</f>
        <v>30772</v>
      </c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23.25">
      <c r="A56" s="92" t="s">
        <v>146</v>
      </c>
      <c r="B56" s="60"/>
      <c r="C56" s="60"/>
      <c r="D56" s="60"/>
    </row>
    <row r="57" spans="1:4" ht="33.75">
      <c r="A57" s="61" t="s">
        <v>102</v>
      </c>
      <c r="B57" s="60"/>
      <c r="C57" s="60"/>
      <c r="D57" s="60"/>
    </row>
    <row r="58" spans="1:4" ht="33.75">
      <c r="A58" s="61" t="s">
        <v>103</v>
      </c>
      <c r="B58" s="60"/>
      <c r="C58" s="60"/>
      <c r="D58" s="60"/>
    </row>
    <row r="59" spans="1:4" ht="15.75">
      <c r="A59" s="62"/>
      <c r="B59" s="62"/>
      <c r="C59" s="62"/>
      <c r="D59" s="63" t="s">
        <v>104</v>
      </c>
    </row>
    <row r="60" spans="1:4" ht="15.75">
      <c r="A60" s="64" t="s">
        <v>53</v>
      </c>
      <c r="B60" s="65"/>
      <c r="C60" s="66"/>
      <c r="D60" s="64" t="s">
        <v>54</v>
      </c>
    </row>
    <row r="61" spans="1:4" ht="15.75">
      <c r="A61" s="67" t="s">
        <v>55</v>
      </c>
      <c r="B61" s="68" t="s">
        <v>105</v>
      </c>
      <c r="C61" s="93"/>
      <c r="D61" s="67" t="s">
        <v>57</v>
      </c>
    </row>
    <row r="62" spans="1:4" ht="27.75">
      <c r="A62" s="94"/>
      <c r="B62" s="95" t="s">
        <v>147</v>
      </c>
      <c r="C62" s="96" t="s">
        <v>148</v>
      </c>
      <c r="D62" s="97"/>
    </row>
    <row r="63" spans="1:4" ht="15.75">
      <c r="A63" s="98">
        <v>10800</v>
      </c>
      <c r="B63" s="99"/>
      <c r="C63" s="100" t="s">
        <v>149</v>
      </c>
      <c r="D63" s="101">
        <v>1400</v>
      </c>
    </row>
    <row r="64" spans="1:4" ht="15.75">
      <c r="A64" s="98">
        <v>11600</v>
      </c>
      <c r="B64" s="99"/>
      <c r="C64" s="100" t="s">
        <v>150</v>
      </c>
      <c r="D64" s="101">
        <v>213</v>
      </c>
    </row>
    <row r="65" spans="1:4" ht="15.75">
      <c r="A65" s="98">
        <v>15000</v>
      </c>
      <c r="B65" s="99"/>
      <c r="C65" s="100" t="s">
        <v>89</v>
      </c>
      <c r="D65" s="101">
        <v>35</v>
      </c>
    </row>
    <row r="66" spans="1:4" ht="15.75">
      <c r="A66" s="98">
        <v>15900</v>
      </c>
      <c r="B66" s="99"/>
      <c r="C66" s="100" t="s">
        <v>151</v>
      </c>
      <c r="D66" s="101">
        <v>113</v>
      </c>
    </row>
    <row r="67" spans="1:4" ht="15.75">
      <c r="A67" s="102"/>
      <c r="B67" s="65"/>
      <c r="C67" s="103" t="s">
        <v>152</v>
      </c>
      <c r="D67" s="104">
        <f>SUM(D63:D66)</f>
        <v>1761</v>
      </c>
    </row>
    <row r="68" spans="1:4" ht="27.75">
      <c r="A68" s="94"/>
      <c r="B68" s="95" t="s">
        <v>153</v>
      </c>
      <c r="C68" s="96" t="s">
        <v>154</v>
      </c>
      <c r="D68" s="97"/>
    </row>
    <row r="69" spans="1:4" ht="15.75">
      <c r="A69" s="98">
        <v>11000</v>
      </c>
      <c r="B69" s="99"/>
      <c r="C69" s="100" t="s">
        <v>155</v>
      </c>
      <c r="D69" s="101">
        <v>1973</v>
      </c>
    </row>
    <row r="70" spans="1:4" ht="15.75">
      <c r="A70" s="105">
        <v>11900</v>
      </c>
      <c r="B70" s="106"/>
      <c r="C70" s="107" t="s">
        <v>156</v>
      </c>
      <c r="D70" s="108">
        <v>103620</v>
      </c>
    </row>
    <row r="71" spans="1:4" ht="15.75">
      <c r="A71" s="109"/>
      <c r="B71" s="110"/>
      <c r="C71" s="103" t="s">
        <v>157</v>
      </c>
      <c r="D71" s="111">
        <f>SUM(D69:D70)</f>
        <v>105593</v>
      </c>
    </row>
    <row r="72" spans="1:4" ht="27.75">
      <c r="A72" s="94"/>
      <c r="B72" s="95" t="s">
        <v>158</v>
      </c>
      <c r="C72" s="96" t="s">
        <v>159</v>
      </c>
      <c r="D72" s="97"/>
    </row>
    <row r="73" spans="1:4" ht="15.75">
      <c r="A73" s="112">
        <v>11100</v>
      </c>
      <c r="B73" s="62"/>
      <c r="C73" s="113" t="s">
        <v>160</v>
      </c>
      <c r="D73" s="114">
        <v>2418</v>
      </c>
    </row>
    <row r="74" spans="1:4" ht="15.75">
      <c r="A74" s="109"/>
      <c r="B74" s="110"/>
      <c r="C74" s="103" t="s">
        <v>161</v>
      </c>
      <c r="D74" s="111">
        <f>SUM(D73)</f>
        <v>2418</v>
      </c>
    </row>
    <row r="75" spans="1:4" ht="27.75">
      <c r="A75" s="94"/>
      <c r="B75" s="95" t="s">
        <v>162</v>
      </c>
      <c r="C75" s="96" t="s">
        <v>163</v>
      </c>
      <c r="D75" s="97"/>
    </row>
    <row r="76" spans="1:4" ht="15.75">
      <c r="A76" s="98">
        <v>11800</v>
      </c>
      <c r="B76" s="99"/>
      <c r="C76" s="100" t="s">
        <v>164</v>
      </c>
      <c r="D76" s="101">
        <v>18135</v>
      </c>
    </row>
    <row r="77" spans="1:4" ht="15.75">
      <c r="A77" s="98">
        <v>12000</v>
      </c>
      <c r="B77" s="99"/>
      <c r="C77" s="100" t="s">
        <v>75</v>
      </c>
      <c r="D77" s="101">
        <v>5578</v>
      </c>
    </row>
    <row r="78" spans="1:4" ht="15.75">
      <c r="A78" s="98">
        <v>14205</v>
      </c>
      <c r="B78" s="99"/>
      <c r="C78" s="100" t="s">
        <v>165</v>
      </c>
      <c r="D78" s="101">
        <v>70060</v>
      </c>
    </row>
    <row r="79" spans="1:4" ht="15.75">
      <c r="A79" s="109"/>
      <c r="B79" s="110"/>
      <c r="C79" s="103" t="s">
        <v>166</v>
      </c>
      <c r="D79" s="111">
        <f>SUM(D76:D78)</f>
        <v>93773</v>
      </c>
    </row>
    <row r="80" spans="1:4" ht="27.75">
      <c r="A80" s="94"/>
      <c r="B80" s="95" t="s">
        <v>167</v>
      </c>
      <c r="C80" s="96" t="s">
        <v>168</v>
      </c>
      <c r="D80" s="97"/>
    </row>
    <row r="81" spans="1:4" ht="15.75">
      <c r="A81" s="98">
        <v>10900</v>
      </c>
      <c r="B81" s="99"/>
      <c r="C81" s="100" t="s">
        <v>64</v>
      </c>
      <c r="D81" s="101">
        <v>8701</v>
      </c>
    </row>
    <row r="82" spans="1:4" ht="15.75">
      <c r="A82" s="98">
        <v>14207</v>
      </c>
      <c r="B82" s="99"/>
      <c r="C82" s="100" t="s">
        <v>169</v>
      </c>
      <c r="D82" s="101">
        <v>14000</v>
      </c>
    </row>
    <row r="83" spans="1:4" ht="15.75">
      <c r="A83" s="98">
        <v>15700</v>
      </c>
      <c r="B83" s="99"/>
      <c r="C83" s="100" t="s">
        <v>92</v>
      </c>
      <c r="D83" s="101">
        <v>6</v>
      </c>
    </row>
    <row r="84" spans="1:4" ht="15.75">
      <c r="A84" s="98">
        <v>20203</v>
      </c>
      <c r="B84" s="99"/>
      <c r="C84" s="100" t="s">
        <v>170</v>
      </c>
      <c r="D84" s="101">
        <v>24</v>
      </c>
    </row>
    <row r="85" spans="1:4" ht="15.75">
      <c r="A85" s="109"/>
      <c r="B85" s="110"/>
      <c r="C85" s="103" t="s">
        <v>171</v>
      </c>
      <c r="D85" s="111">
        <f>SUM(D81:D84)</f>
        <v>22731</v>
      </c>
    </row>
    <row r="86" spans="1:4" ht="27.75">
      <c r="A86" s="94"/>
      <c r="B86" s="115"/>
      <c r="C86" s="96" t="s">
        <v>172</v>
      </c>
      <c r="D86" s="97"/>
    </row>
    <row r="87" spans="1:4" ht="15.75">
      <c r="A87" s="112">
        <v>40501</v>
      </c>
      <c r="B87" s="62"/>
      <c r="C87" s="113" t="s">
        <v>97</v>
      </c>
      <c r="D87" s="114">
        <v>44643</v>
      </c>
    </row>
    <row r="88" spans="1:4" ht="15.75">
      <c r="A88" s="109"/>
      <c r="B88" s="110"/>
      <c r="C88" s="103" t="s">
        <v>173</v>
      </c>
      <c r="D88" s="111">
        <f>SUM(D87)</f>
        <v>44643</v>
      </c>
    </row>
    <row r="89" spans="1:4" ht="15.75">
      <c r="A89" s="112">
        <v>19000</v>
      </c>
      <c r="B89" s="62"/>
      <c r="C89" s="116" t="s">
        <v>174</v>
      </c>
      <c r="D89" s="114">
        <v>16000</v>
      </c>
    </row>
    <row r="90" spans="1:4" ht="15.75">
      <c r="A90" s="117"/>
      <c r="B90" s="118"/>
      <c r="C90" s="119" t="s">
        <v>175</v>
      </c>
      <c r="D90" s="120">
        <f>SUM(D17+D27+D34+D37+D41+D48+D67+D71+D74+D79+D85+D88+D89)</f>
        <v>541000</v>
      </c>
    </row>
    <row r="91" spans="1:4" ht="12.75">
      <c r="A91" s="121">
        <v>36152</v>
      </c>
      <c r="B91" s="60"/>
      <c r="C91" s="4"/>
      <c r="D91" s="4"/>
    </row>
    <row r="92" spans="1:4" ht="13.5">
      <c r="A92" s="122" t="s">
        <v>176</v>
      </c>
      <c r="B92" s="60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rightToLeft="1" zoomScalePageLayoutView="0" workbookViewId="0" topLeftCell="A1">
      <selection activeCell="D15" sqref="D15"/>
    </sheetView>
  </sheetViews>
  <sheetFormatPr defaultColWidth="9.140625" defaultRowHeight="12.75"/>
  <cols>
    <col min="1" max="1" width="8.140625" style="0" customWidth="1"/>
    <col min="2" max="2" width="8.421875" style="129" customWidth="1"/>
    <col min="3" max="3" width="6.57421875" style="0" customWidth="1"/>
    <col min="4" max="4" width="66.28125" style="0" customWidth="1"/>
    <col min="5" max="5" width="19.8515625" style="179" customWidth="1"/>
  </cols>
  <sheetData>
    <row r="1" spans="1:5" ht="26.25">
      <c r="A1" s="59" t="s">
        <v>177</v>
      </c>
      <c r="B1" s="123"/>
      <c r="C1" s="124"/>
      <c r="D1" s="125"/>
      <c r="E1" s="126"/>
    </row>
    <row r="2" spans="1:5" ht="33.75">
      <c r="A2" s="61" t="s">
        <v>178</v>
      </c>
      <c r="B2" s="127"/>
      <c r="C2" s="124"/>
      <c r="D2" s="125"/>
      <c r="E2" s="126"/>
    </row>
    <row r="3" spans="1:5" ht="33.75">
      <c r="A3" s="61" t="s">
        <v>179</v>
      </c>
      <c r="B3" s="127"/>
      <c r="C3" s="124"/>
      <c r="D3" s="128"/>
      <c r="E3" s="126"/>
    </row>
    <row r="4" spans="3:5" ht="13.5">
      <c r="C4" s="130"/>
      <c r="D4" s="131"/>
      <c r="E4" s="132" t="s">
        <v>52</v>
      </c>
    </row>
    <row r="5" spans="1:5" ht="19.5">
      <c r="A5" s="133" t="s">
        <v>180</v>
      </c>
      <c r="B5" s="134"/>
      <c r="C5" s="135"/>
      <c r="D5" s="136"/>
      <c r="E5" s="137" t="s">
        <v>54</v>
      </c>
    </row>
    <row r="6" spans="1:5" ht="19.5">
      <c r="A6" s="138" t="s">
        <v>181</v>
      </c>
      <c r="B6" s="139" t="s">
        <v>182</v>
      </c>
      <c r="C6" s="140" t="s">
        <v>183</v>
      </c>
      <c r="D6" s="141" t="s">
        <v>184</v>
      </c>
      <c r="E6" s="142" t="s">
        <v>57</v>
      </c>
    </row>
    <row r="7" spans="1:5" ht="33.75">
      <c r="A7" s="143"/>
      <c r="B7" s="144"/>
      <c r="C7" s="145"/>
      <c r="D7" s="146" t="s">
        <v>185</v>
      </c>
      <c r="E7" s="147"/>
    </row>
    <row r="8" spans="1:5" ht="19.5">
      <c r="A8" s="148">
        <v>21</v>
      </c>
      <c r="B8" s="149">
        <v>101</v>
      </c>
      <c r="C8" s="150">
        <v>1</v>
      </c>
      <c r="D8" s="151" t="s">
        <v>186</v>
      </c>
      <c r="E8" s="152">
        <v>37500</v>
      </c>
    </row>
    <row r="9" spans="1:5" ht="19.5">
      <c r="A9" s="148">
        <v>11</v>
      </c>
      <c r="B9" s="149">
        <v>103</v>
      </c>
      <c r="C9" s="150">
        <v>1</v>
      </c>
      <c r="D9" s="153" t="s">
        <v>187</v>
      </c>
      <c r="E9" s="152">
        <v>44700</v>
      </c>
    </row>
    <row r="10" spans="1:5" ht="19.5">
      <c r="A10" s="148">
        <v>41</v>
      </c>
      <c r="B10" s="149">
        <v>104</v>
      </c>
      <c r="C10" s="150">
        <v>1</v>
      </c>
      <c r="D10" s="151" t="s">
        <v>188</v>
      </c>
      <c r="E10" s="152">
        <v>4478</v>
      </c>
    </row>
    <row r="11" spans="1:5" ht="19.5">
      <c r="A11" s="148">
        <v>51</v>
      </c>
      <c r="B11" s="149">
        <v>105</v>
      </c>
      <c r="C11" s="150">
        <v>1</v>
      </c>
      <c r="D11" s="151" t="s">
        <v>189</v>
      </c>
      <c r="E11" s="152">
        <v>965</v>
      </c>
    </row>
    <row r="12" spans="1:5" ht="19.5">
      <c r="A12" s="148">
        <v>52</v>
      </c>
      <c r="B12" s="149">
        <v>105</v>
      </c>
      <c r="C12" s="150">
        <v>1</v>
      </c>
      <c r="D12" s="151" t="s">
        <v>190</v>
      </c>
      <c r="E12" s="152">
        <v>9098</v>
      </c>
    </row>
    <row r="13" spans="1:5" ht="19.5">
      <c r="A13" s="148">
        <v>55</v>
      </c>
      <c r="B13" s="149">
        <v>105</v>
      </c>
      <c r="C13" s="150">
        <v>1</v>
      </c>
      <c r="D13" s="151" t="s">
        <v>191</v>
      </c>
      <c r="E13" s="152">
        <v>3054</v>
      </c>
    </row>
    <row r="14" spans="1:5" ht="19.5">
      <c r="A14" s="148">
        <v>11</v>
      </c>
      <c r="B14" s="149">
        <v>106</v>
      </c>
      <c r="C14" s="150">
        <v>1</v>
      </c>
      <c r="D14" s="154" t="s">
        <v>192</v>
      </c>
      <c r="E14" s="155">
        <v>96007</v>
      </c>
    </row>
    <row r="15" spans="1:5" ht="19.5">
      <c r="A15" s="181"/>
      <c r="B15" s="157"/>
      <c r="C15" s="158"/>
      <c r="D15" s="159" t="s">
        <v>193</v>
      </c>
      <c r="E15" s="160">
        <f>SUM(E8:E14)</f>
        <v>195802</v>
      </c>
    </row>
    <row r="16" spans="1:5" ht="33.75">
      <c r="A16" s="143"/>
      <c r="B16" s="161"/>
      <c r="C16" s="162"/>
      <c r="D16" s="163" t="s">
        <v>194</v>
      </c>
      <c r="E16" s="164"/>
    </row>
    <row r="17" spans="1:5" ht="19.5">
      <c r="A17" s="148">
        <v>11</v>
      </c>
      <c r="B17" s="149">
        <v>108</v>
      </c>
      <c r="C17" s="150">
        <v>1</v>
      </c>
      <c r="D17" s="165" t="s">
        <v>195</v>
      </c>
      <c r="E17" s="166">
        <v>102560</v>
      </c>
    </row>
    <row r="18" spans="1:5" ht="19.5">
      <c r="A18" s="148">
        <v>12</v>
      </c>
      <c r="B18" s="149">
        <v>108</v>
      </c>
      <c r="C18" s="150">
        <v>1</v>
      </c>
      <c r="D18" s="165" t="s">
        <v>196</v>
      </c>
      <c r="E18" s="166">
        <v>901</v>
      </c>
    </row>
    <row r="19" spans="1:5" ht="19.5">
      <c r="A19" s="148">
        <v>13</v>
      </c>
      <c r="B19" s="149">
        <v>108</v>
      </c>
      <c r="C19" s="150">
        <v>1</v>
      </c>
      <c r="D19" s="165" t="s">
        <v>197</v>
      </c>
      <c r="E19" s="166">
        <v>24618</v>
      </c>
    </row>
    <row r="20" spans="1:5" ht="19.5">
      <c r="A20" s="148">
        <v>14</v>
      </c>
      <c r="B20" s="149">
        <v>108</v>
      </c>
      <c r="C20" s="150">
        <v>1</v>
      </c>
      <c r="D20" s="165" t="s">
        <v>198</v>
      </c>
      <c r="E20" s="166">
        <v>173</v>
      </c>
    </row>
    <row r="21" spans="1:5" ht="19.5">
      <c r="A21" s="148">
        <v>15</v>
      </c>
      <c r="B21" s="149">
        <v>108</v>
      </c>
      <c r="C21" s="150">
        <v>1</v>
      </c>
      <c r="D21" s="165" t="s">
        <v>199</v>
      </c>
      <c r="E21" s="166">
        <v>4333</v>
      </c>
    </row>
    <row r="22" spans="1:5" ht="19.5">
      <c r="A22" s="148">
        <v>16</v>
      </c>
      <c r="B22" s="149">
        <v>108</v>
      </c>
      <c r="C22" s="150">
        <v>1</v>
      </c>
      <c r="D22" s="165" t="s">
        <v>200</v>
      </c>
      <c r="E22" s="166">
        <v>16994</v>
      </c>
    </row>
    <row r="23" spans="1:5" ht="19.5">
      <c r="A23" s="148">
        <v>17</v>
      </c>
      <c r="B23" s="149">
        <v>108</v>
      </c>
      <c r="C23" s="150">
        <v>1</v>
      </c>
      <c r="D23" s="165" t="s">
        <v>201</v>
      </c>
      <c r="E23" s="166">
        <v>682</v>
      </c>
    </row>
    <row r="24" spans="1:5" ht="19.5">
      <c r="A24" s="148">
        <v>21</v>
      </c>
      <c r="B24" s="149">
        <v>108</v>
      </c>
      <c r="C24" s="150">
        <v>1</v>
      </c>
      <c r="D24" s="165" t="s">
        <v>202</v>
      </c>
      <c r="E24" s="166">
        <v>84060</v>
      </c>
    </row>
    <row r="25" spans="1:5" ht="19.5">
      <c r="A25" s="148">
        <v>31</v>
      </c>
      <c r="B25" s="149">
        <v>108</v>
      </c>
      <c r="C25" s="150">
        <v>1</v>
      </c>
      <c r="D25" s="165" t="s">
        <v>203</v>
      </c>
      <c r="E25" s="166">
        <v>2123</v>
      </c>
    </row>
    <row r="26" spans="1:5" ht="19.5">
      <c r="A26" s="148">
        <v>41</v>
      </c>
      <c r="B26" s="149">
        <v>108</v>
      </c>
      <c r="C26" s="150">
        <v>1</v>
      </c>
      <c r="D26" s="165" t="s">
        <v>204</v>
      </c>
      <c r="E26" s="166">
        <v>46586</v>
      </c>
    </row>
    <row r="27" spans="1:5" ht="19.5">
      <c r="A27" s="148">
        <v>42</v>
      </c>
      <c r="B27" s="149">
        <v>108</v>
      </c>
      <c r="C27" s="150">
        <v>1</v>
      </c>
      <c r="D27" s="165" t="s">
        <v>205</v>
      </c>
      <c r="E27" s="166">
        <v>4525</v>
      </c>
    </row>
    <row r="28" spans="1:5" ht="19.5">
      <c r="A28" s="148">
        <v>11</v>
      </c>
      <c r="B28" s="149">
        <v>109</v>
      </c>
      <c r="C28" s="150">
        <v>1</v>
      </c>
      <c r="D28" s="165" t="s">
        <v>206</v>
      </c>
      <c r="E28" s="166">
        <v>5138</v>
      </c>
    </row>
    <row r="29" spans="1:5" ht="19.5">
      <c r="A29" s="148">
        <v>12</v>
      </c>
      <c r="B29" s="149">
        <v>109</v>
      </c>
      <c r="C29" s="150">
        <v>1</v>
      </c>
      <c r="D29" s="165" t="s">
        <v>207</v>
      </c>
      <c r="E29" s="166">
        <v>9978</v>
      </c>
    </row>
    <row r="30" spans="1:5" ht="19.5">
      <c r="A30" s="148">
        <v>11</v>
      </c>
      <c r="B30" s="149">
        <v>110</v>
      </c>
      <c r="C30" s="150">
        <v>1</v>
      </c>
      <c r="D30" s="165" t="s">
        <v>208</v>
      </c>
      <c r="E30" s="166">
        <v>7151</v>
      </c>
    </row>
    <row r="31" spans="1:5" ht="19.5">
      <c r="A31" s="148">
        <v>11</v>
      </c>
      <c r="B31" s="149">
        <v>112</v>
      </c>
      <c r="C31" s="150">
        <v>1</v>
      </c>
      <c r="D31" s="165" t="s">
        <v>209</v>
      </c>
      <c r="E31" s="166">
        <v>1160</v>
      </c>
    </row>
    <row r="32" spans="1:5" ht="19.5">
      <c r="A32" s="148">
        <v>21</v>
      </c>
      <c r="B32" s="149">
        <v>112</v>
      </c>
      <c r="C32" s="150">
        <v>1</v>
      </c>
      <c r="D32" s="165" t="s">
        <v>210</v>
      </c>
      <c r="E32" s="166">
        <v>135</v>
      </c>
    </row>
    <row r="33" spans="1:5" ht="19.5">
      <c r="A33" s="148">
        <v>22</v>
      </c>
      <c r="B33" s="149">
        <v>112</v>
      </c>
      <c r="C33" s="150">
        <v>1</v>
      </c>
      <c r="D33" s="165" t="s">
        <v>211</v>
      </c>
      <c r="E33" s="166">
        <v>66</v>
      </c>
    </row>
    <row r="34" spans="1:5" ht="19.5">
      <c r="A34" s="148">
        <v>23</v>
      </c>
      <c r="B34" s="149">
        <v>112</v>
      </c>
      <c r="C34" s="150">
        <v>1</v>
      </c>
      <c r="D34" s="165" t="s">
        <v>212</v>
      </c>
      <c r="E34" s="166">
        <v>960</v>
      </c>
    </row>
    <row r="35" spans="1:5" ht="19.5">
      <c r="A35" s="148">
        <v>24</v>
      </c>
      <c r="B35" s="149">
        <v>112</v>
      </c>
      <c r="C35" s="150">
        <v>1</v>
      </c>
      <c r="D35" s="165" t="s">
        <v>213</v>
      </c>
      <c r="E35" s="166">
        <v>5844</v>
      </c>
    </row>
    <row r="36" spans="1:5" ht="19.5">
      <c r="A36" s="148">
        <v>26</v>
      </c>
      <c r="B36" s="149">
        <v>112</v>
      </c>
      <c r="C36" s="150">
        <v>1</v>
      </c>
      <c r="D36" s="165" t="s">
        <v>214</v>
      </c>
      <c r="E36" s="166">
        <v>9537</v>
      </c>
    </row>
    <row r="37" spans="1:5" ht="19.5">
      <c r="A37" s="148">
        <v>12</v>
      </c>
      <c r="B37" s="149">
        <v>100</v>
      </c>
      <c r="C37" s="167">
        <v>1</v>
      </c>
      <c r="D37" s="168" t="s">
        <v>215</v>
      </c>
      <c r="E37" s="169">
        <v>1674</v>
      </c>
    </row>
    <row r="38" spans="1:5" ht="19.5">
      <c r="A38" s="156"/>
      <c r="B38" s="170"/>
      <c r="C38" s="171"/>
      <c r="D38" s="133" t="s">
        <v>216</v>
      </c>
      <c r="E38" s="160">
        <f>SUM(E17:E37)</f>
        <v>329198</v>
      </c>
    </row>
    <row r="39" spans="1:5" ht="19.5">
      <c r="A39" s="172"/>
      <c r="B39" s="173"/>
      <c r="C39" s="174"/>
      <c r="D39" s="175" t="s">
        <v>217</v>
      </c>
      <c r="E39" s="176">
        <v>16000</v>
      </c>
    </row>
    <row r="40" spans="1:5" ht="19.5">
      <c r="A40" s="156"/>
      <c r="B40" s="170"/>
      <c r="C40" s="171"/>
      <c r="D40" s="133" t="s">
        <v>218</v>
      </c>
      <c r="E40" s="160">
        <f>SUM(E15+E38+E39)</f>
        <v>541000</v>
      </c>
    </row>
    <row r="41" spans="1:4" ht="15.75">
      <c r="A41" s="177"/>
      <c r="D41" s="178">
        <v>36152</v>
      </c>
    </row>
    <row r="42" spans="1:4" ht="15.75">
      <c r="A42" s="130"/>
      <c r="B42" s="130"/>
      <c r="C42" s="130"/>
      <c r="D42" s="180" t="s">
        <v>219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rightToLeft="1" zoomScalePageLayoutView="0" workbookViewId="0" topLeftCell="A1">
      <selection activeCell="A1" sqref="A1:C16384"/>
    </sheetView>
  </sheetViews>
  <sheetFormatPr defaultColWidth="9.140625" defaultRowHeight="12.75"/>
  <cols>
    <col min="1" max="1" width="13.00390625" style="216" customWidth="1"/>
    <col min="2" max="2" width="50.421875" style="0" customWidth="1"/>
    <col min="3" max="3" width="14.421875" style="0" customWidth="1"/>
  </cols>
  <sheetData>
    <row r="1" spans="1:3" ht="18">
      <c r="A1" s="182" t="s">
        <v>220</v>
      </c>
      <c r="B1" s="183"/>
      <c r="C1" s="184"/>
    </row>
    <row r="2" spans="1:3" ht="33.75">
      <c r="A2" s="61" t="s">
        <v>221</v>
      </c>
      <c r="B2" s="185"/>
      <c r="C2" s="185"/>
    </row>
    <row r="3" spans="1:3" ht="33.75">
      <c r="A3" s="61" t="s">
        <v>222</v>
      </c>
      <c r="B3" s="186"/>
      <c r="C3" s="186"/>
    </row>
    <row r="4" spans="1:3" ht="16.5">
      <c r="A4" s="187"/>
      <c r="B4" s="188"/>
      <c r="C4" s="189" t="s">
        <v>223</v>
      </c>
    </row>
    <row r="5" spans="1:3" ht="18">
      <c r="A5" s="190" t="s">
        <v>53</v>
      </c>
      <c r="B5" s="190"/>
      <c r="C5" s="190" t="s">
        <v>54</v>
      </c>
    </row>
    <row r="6" spans="1:3" ht="18">
      <c r="A6" s="191" t="s">
        <v>55</v>
      </c>
      <c r="B6" s="191" t="s">
        <v>56</v>
      </c>
      <c r="C6" s="191" t="s">
        <v>57</v>
      </c>
    </row>
    <row r="7" spans="1:3" ht="31.5">
      <c r="A7" s="192"/>
      <c r="B7" s="193" t="s">
        <v>224</v>
      </c>
      <c r="C7" s="194"/>
    </row>
    <row r="8" spans="1:3" ht="31.5">
      <c r="A8" s="195"/>
      <c r="B8" s="196" t="s">
        <v>225</v>
      </c>
      <c r="C8" s="197"/>
    </row>
    <row r="9" spans="1:3" ht="19.5">
      <c r="A9" s="195">
        <v>10500</v>
      </c>
      <c r="B9" s="198" t="s">
        <v>226</v>
      </c>
      <c r="C9" s="199">
        <v>100</v>
      </c>
    </row>
    <row r="10" spans="1:3" ht="19.5">
      <c r="A10" s="200"/>
      <c r="B10" s="201" t="s">
        <v>114</v>
      </c>
      <c r="C10" s="202">
        <f>SUM(C8:C9)</f>
        <v>100</v>
      </c>
    </row>
    <row r="11" spans="1:3" ht="31.5">
      <c r="A11" s="192"/>
      <c r="B11" s="203" t="s">
        <v>227</v>
      </c>
      <c r="C11" s="194"/>
    </row>
    <row r="12" spans="1:3" ht="19.5">
      <c r="A12" s="195">
        <v>11700</v>
      </c>
      <c r="B12" s="198" t="s">
        <v>228</v>
      </c>
      <c r="C12" s="199">
        <v>3900</v>
      </c>
    </row>
    <row r="13" spans="1:3" ht="19.5">
      <c r="A13" s="200"/>
      <c r="B13" s="201" t="s">
        <v>145</v>
      </c>
      <c r="C13" s="202">
        <f>SUM(C12)</f>
        <v>3900</v>
      </c>
    </row>
    <row r="14" spans="1:3" ht="19.5">
      <c r="A14" s="200"/>
      <c r="B14" s="201" t="s">
        <v>229</v>
      </c>
      <c r="C14" s="202">
        <f>SUM(C10+C13)</f>
        <v>4000</v>
      </c>
    </row>
    <row r="15" spans="1:3" ht="31.5">
      <c r="A15" s="204"/>
      <c r="B15" s="205" t="s">
        <v>230</v>
      </c>
      <c r="C15" s="206"/>
    </row>
    <row r="16" spans="1:3" ht="31.5">
      <c r="A16" s="207"/>
      <c r="B16" s="208" t="s">
        <v>231</v>
      </c>
      <c r="C16" s="209"/>
    </row>
    <row r="17" spans="1:3" ht="19.5">
      <c r="A17" s="195">
        <v>40501</v>
      </c>
      <c r="B17" s="198" t="s">
        <v>232</v>
      </c>
      <c r="C17" s="199">
        <v>5000</v>
      </c>
    </row>
    <row r="18" spans="1:3" ht="19.5">
      <c r="A18" s="158"/>
      <c r="B18" s="210" t="s">
        <v>233</v>
      </c>
      <c r="C18" s="202">
        <f>SUM(C17)</f>
        <v>5000</v>
      </c>
    </row>
    <row r="19" spans="1:3" ht="15.75">
      <c r="A19" s="187"/>
      <c r="B19" s="188"/>
      <c r="C19" s="188"/>
    </row>
    <row r="20" spans="1:3" ht="16.5">
      <c r="A20" s="178">
        <v>36152</v>
      </c>
      <c r="B20" s="211"/>
      <c r="C20" s="188"/>
    </row>
    <row r="21" spans="1:3" ht="16.5">
      <c r="A21" s="212" t="s">
        <v>234</v>
      </c>
      <c r="B21" s="213"/>
      <c r="C21" s="188"/>
    </row>
    <row r="22" spans="1:3" ht="15.75">
      <c r="A22" s="214"/>
      <c r="B22" s="215"/>
      <c r="C22" s="215"/>
    </row>
    <row r="23" spans="1:3" ht="15.75">
      <c r="A23" s="214"/>
      <c r="B23" s="215"/>
      <c r="C23" s="215"/>
    </row>
    <row r="24" spans="1:3" ht="15.75">
      <c r="A24" s="214"/>
      <c r="B24" s="215"/>
      <c r="C24" s="215"/>
    </row>
    <row r="25" spans="1:3" ht="15.75">
      <c r="A25" s="214"/>
      <c r="B25" s="215"/>
      <c r="C25" s="215"/>
    </row>
    <row r="26" spans="1:3" ht="15.75">
      <c r="A26" s="214"/>
      <c r="B26" s="215"/>
      <c r="C26" s="215"/>
    </row>
    <row r="27" spans="1:3" ht="15.75">
      <c r="A27" s="214"/>
      <c r="B27" s="215"/>
      <c r="C27" s="215"/>
    </row>
    <row r="28" spans="1:3" ht="15.75">
      <c r="A28" s="214"/>
      <c r="B28" s="215"/>
      <c r="C28" s="215"/>
    </row>
    <row r="29" spans="1:3" ht="15.75">
      <c r="A29" s="214"/>
      <c r="B29" s="215"/>
      <c r="C29" s="215"/>
    </row>
    <row r="30" spans="1:3" ht="15.75">
      <c r="A30" s="214"/>
      <c r="B30" s="215"/>
      <c r="C30" s="215"/>
    </row>
    <row r="31" spans="1:3" ht="15.75">
      <c r="A31" s="214"/>
      <c r="B31" s="215"/>
      <c r="C31" s="215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2" width="7.28125" style="0" customWidth="1"/>
    <col min="3" max="3" width="7.28125" style="216" customWidth="1"/>
    <col min="4" max="4" width="45.7109375" style="0" customWidth="1"/>
    <col min="5" max="5" width="13.421875" style="0" customWidth="1"/>
  </cols>
  <sheetData>
    <row r="1" spans="1:5" ht="26.25">
      <c r="A1" s="217" t="s">
        <v>235</v>
      </c>
      <c r="B1" s="124"/>
      <c r="C1" s="124"/>
      <c r="D1" s="218"/>
      <c r="E1" s="219"/>
    </row>
    <row r="2" spans="1:5" ht="33.75">
      <c r="A2" s="61" t="s">
        <v>221</v>
      </c>
      <c r="B2" s="125"/>
      <c r="C2" s="125"/>
      <c r="D2" s="220"/>
      <c r="E2" s="220"/>
    </row>
    <row r="3" spans="1:5" ht="33.75">
      <c r="A3" s="61" t="s">
        <v>236</v>
      </c>
      <c r="B3" s="125"/>
      <c r="C3" s="125"/>
      <c r="D3" s="221"/>
      <c r="E3" s="221"/>
    </row>
    <row r="4" spans="3:5" ht="16.5">
      <c r="C4" s="214"/>
      <c r="D4" s="215"/>
      <c r="E4" s="222" t="s">
        <v>223</v>
      </c>
    </row>
    <row r="5" spans="1:5" ht="24">
      <c r="A5" s="223" t="s">
        <v>180</v>
      </c>
      <c r="B5" s="224"/>
      <c r="C5" s="225"/>
      <c r="D5" s="226"/>
      <c r="E5" s="226" t="s">
        <v>54</v>
      </c>
    </row>
    <row r="6" spans="1:5" ht="24">
      <c r="A6" s="227" t="s">
        <v>181</v>
      </c>
      <c r="B6" s="228" t="s">
        <v>182</v>
      </c>
      <c r="C6" s="229" t="s">
        <v>183</v>
      </c>
      <c r="D6" s="230" t="s">
        <v>56</v>
      </c>
      <c r="E6" s="230" t="s">
        <v>57</v>
      </c>
    </row>
    <row r="7" spans="1:5" ht="24">
      <c r="A7" s="231"/>
      <c r="B7" s="232"/>
      <c r="C7" s="233"/>
      <c r="D7" s="234" t="s">
        <v>237</v>
      </c>
      <c r="E7" s="235"/>
    </row>
    <row r="8" spans="1:5" ht="24">
      <c r="A8" s="236">
        <v>11</v>
      </c>
      <c r="B8" s="237">
        <v>213</v>
      </c>
      <c r="C8" s="238">
        <v>1</v>
      </c>
      <c r="D8" s="239" t="s">
        <v>238</v>
      </c>
      <c r="E8" s="240">
        <v>179</v>
      </c>
    </row>
    <row r="9" spans="1:5" ht="24">
      <c r="A9" s="236">
        <v>11</v>
      </c>
      <c r="B9" s="237">
        <v>215</v>
      </c>
      <c r="C9" s="238">
        <v>1</v>
      </c>
      <c r="D9" s="239" t="s">
        <v>239</v>
      </c>
      <c r="E9" s="240">
        <v>3821</v>
      </c>
    </row>
    <row r="10" spans="1:5" ht="24">
      <c r="A10" s="241"/>
      <c r="B10" s="242"/>
      <c r="C10" s="243"/>
      <c r="D10" s="53" t="s">
        <v>229</v>
      </c>
      <c r="E10" s="244">
        <f>SUM(E8:E9)</f>
        <v>4000</v>
      </c>
    </row>
    <row r="11" spans="1:5" ht="31.5">
      <c r="A11" s="231"/>
      <c r="B11" s="232"/>
      <c r="C11" s="245"/>
      <c r="D11" s="208" t="s">
        <v>240</v>
      </c>
      <c r="E11" s="246"/>
    </row>
    <row r="12" spans="1:5" ht="24">
      <c r="A12" s="247"/>
      <c r="B12" s="248"/>
      <c r="C12" s="249"/>
      <c r="D12" s="250" t="s">
        <v>241</v>
      </c>
      <c r="E12" s="251"/>
    </row>
    <row r="13" spans="1:5" ht="48">
      <c r="A13" s="252">
        <v>11</v>
      </c>
      <c r="B13" s="253">
        <v>430</v>
      </c>
      <c r="C13" s="249">
        <v>1</v>
      </c>
      <c r="D13" s="254" t="s">
        <v>242</v>
      </c>
      <c r="E13" s="255">
        <v>5000</v>
      </c>
    </row>
    <row r="14" spans="1:5" ht="24">
      <c r="A14" s="247"/>
      <c r="B14" s="248"/>
      <c r="C14" s="249"/>
      <c r="D14" s="256"/>
      <c r="E14" s="251"/>
    </row>
    <row r="15" spans="1:5" ht="24">
      <c r="A15" s="247"/>
      <c r="B15" s="248"/>
      <c r="C15" s="249"/>
      <c r="D15" s="256"/>
      <c r="E15" s="251"/>
    </row>
    <row r="16" spans="1:5" ht="24">
      <c r="A16" s="241"/>
      <c r="B16" s="242"/>
      <c r="C16" s="257"/>
      <c r="D16" s="258" t="s">
        <v>233</v>
      </c>
      <c r="E16" s="244">
        <f>SUM(E13:E15)</f>
        <v>5000</v>
      </c>
    </row>
    <row r="17" spans="3:5" ht="15.75">
      <c r="C17" s="214"/>
      <c r="D17" s="215"/>
      <c r="E17" s="215"/>
    </row>
    <row r="18" spans="1:5" ht="15.75">
      <c r="A18" s="259">
        <v>36517</v>
      </c>
      <c r="B18" s="124"/>
      <c r="C18"/>
      <c r="E18" s="215"/>
    </row>
    <row r="19" spans="1:5" ht="15.75">
      <c r="A19" s="260"/>
      <c r="B19" s="261" t="s">
        <v>243</v>
      </c>
      <c r="C19"/>
      <c r="D19" s="262"/>
      <c r="E19" s="215"/>
    </row>
    <row r="20" spans="3:5" ht="15.75">
      <c r="C20" s="214"/>
      <c r="D20" s="215"/>
      <c r="E20" s="215"/>
    </row>
    <row r="21" spans="3:5" ht="15.75">
      <c r="C21" s="214"/>
      <c r="D21" s="215"/>
      <c r="E21" s="215"/>
    </row>
    <row r="22" spans="3:5" ht="15.75">
      <c r="C22" s="214"/>
      <c r="D22" s="215"/>
      <c r="E22" s="215"/>
    </row>
    <row r="23" spans="3:5" ht="15.75">
      <c r="C23" s="214"/>
      <c r="D23" s="215"/>
      <c r="E23" s="215"/>
    </row>
    <row r="24" spans="3:5" ht="15.75">
      <c r="C24" s="214"/>
      <c r="D24" s="215"/>
      <c r="E24" s="215"/>
    </row>
    <row r="25" spans="3:5" ht="15.75">
      <c r="C25" s="214"/>
      <c r="D25" s="215"/>
      <c r="E25" s="215"/>
    </row>
    <row r="26" spans="3:5" ht="15.75">
      <c r="C26" s="214"/>
      <c r="D26" s="215"/>
      <c r="E26" s="215"/>
    </row>
    <row r="27" spans="3:5" ht="15.75">
      <c r="C27" s="214"/>
      <c r="D27" s="215"/>
      <c r="E27" s="215"/>
    </row>
    <row r="28" spans="3:5" ht="15.75">
      <c r="C28" s="214"/>
      <c r="D28" s="215"/>
      <c r="E28" s="215"/>
    </row>
    <row r="29" spans="3:5" ht="15.75">
      <c r="C29" s="214"/>
      <c r="D29" s="215"/>
      <c r="E29" s="215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rightToLeft="1" zoomScalePageLayoutView="0" workbookViewId="0" topLeftCell="A1">
      <selection activeCell="A1" sqref="A1:E16384"/>
    </sheetView>
  </sheetViews>
  <sheetFormatPr defaultColWidth="9.140625" defaultRowHeight="12.75"/>
  <cols>
    <col min="1" max="1" width="7.421875" style="0" customWidth="1"/>
    <col min="2" max="2" width="38.7109375" style="0" customWidth="1"/>
    <col min="3" max="5" width="11.7109375" style="0" customWidth="1"/>
  </cols>
  <sheetData>
    <row r="1" spans="1:5" ht="18">
      <c r="A1" s="263" t="s">
        <v>244</v>
      </c>
      <c r="B1" s="264"/>
      <c r="C1" s="264"/>
      <c r="D1" s="264"/>
      <c r="E1" s="264"/>
    </row>
    <row r="2" spans="1:5" ht="33.75">
      <c r="A2" s="61" t="s">
        <v>245</v>
      </c>
      <c r="B2" s="265"/>
      <c r="C2" s="265"/>
      <c r="D2" s="265"/>
      <c r="E2" s="265"/>
    </row>
    <row r="3" spans="1:5" ht="33.75">
      <c r="A3" s="61" t="s">
        <v>246</v>
      </c>
      <c r="B3" s="265"/>
      <c r="C3" s="265"/>
      <c r="D3" s="265"/>
      <c r="E3" s="265"/>
    </row>
    <row r="4" spans="1:5" ht="13.5">
      <c r="A4" s="266"/>
      <c r="B4" s="266"/>
      <c r="C4" s="266"/>
      <c r="D4" s="266"/>
      <c r="E4" s="266" t="s">
        <v>52</v>
      </c>
    </row>
    <row r="5" spans="1:5" ht="13.5">
      <c r="A5" s="267" t="s">
        <v>53</v>
      </c>
      <c r="B5" s="268" t="s">
        <v>247</v>
      </c>
      <c r="C5" s="269" t="s">
        <v>248</v>
      </c>
      <c r="D5" s="269" t="s">
        <v>248</v>
      </c>
      <c r="E5" s="269" t="s">
        <v>249</v>
      </c>
    </row>
    <row r="6" spans="1:5" ht="13.5">
      <c r="A6" s="270" t="s">
        <v>250</v>
      </c>
      <c r="B6" s="271"/>
      <c r="C6" s="272" t="s">
        <v>251</v>
      </c>
      <c r="D6" s="272" t="s">
        <v>252</v>
      </c>
      <c r="E6" s="272" t="s">
        <v>248</v>
      </c>
    </row>
    <row r="7" spans="1:5" ht="13.5">
      <c r="A7" s="273">
        <v>10100</v>
      </c>
      <c r="B7" s="274" t="s">
        <v>253</v>
      </c>
      <c r="C7" s="275">
        <f>SUM(E7-D7)</f>
        <v>78918844</v>
      </c>
      <c r="D7" s="275">
        <v>812000</v>
      </c>
      <c r="E7" s="275">
        <v>79730844</v>
      </c>
    </row>
    <row r="8" spans="1:5" ht="13.5">
      <c r="A8" s="276"/>
      <c r="B8" s="274" t="s">
        <v>254</v>
      </c>
      <c r="C8" s="277">
        <f>SUM(E8-D8)</f>
        <v>8084111</v>
      </c>
      <c r="D8" s="277">
        <v>68000</v>
      </c>
      <c r="E8" s="277">
        <v>8152111</v>
      </c>
    </row>
    <row r="9" spans="1:5" ht="13.5">
      <c r="A9" s="276"/>
      <c r="B9" s="274" t="s">
        <v>255</v>
      </c>
      <c r="C9" s="277">
        <f aca="true" t="shared" si="0" ref="C9:C67">SUM(E9-D9)</f>
        <v>1342224</v>
      </c>
      <c r="D9" s="277">
        <v>3000</v>
      </c>
      <c r="E9" s="277">
        <v>1345224</v>
      </c>
    </row>
    <row r="10" spans="1:5" ht="13.5">
      <c r="A10" s="276">
        <v>10200</v>
      </c>
      <c r="B10" s="274" t="s">
        <v>256</v>
      </c>
      <c r="C10" s="277">
        <f t="shared" si="0"/>
        <v>690507</v>
      </c>
      <c r="D10" s="277">
        <v>16000</v>
      </c>
      <c r="E10" s="277">
        <v>706507</v>
      </c>
    </row>
    <row r="11" spans="1:5" ht="13.5">
      <c r="A11" s="276">
        <v>10300</v>
      </c>
      <c r="B11" s="274" t="s">
        <v>257</v>
      </c>
      <c r="C11" s="277">
        <f t="shared" si="0"/>
        <v>462192</v>
      </c>
      <c r="D11" s="277">
        <v>3000</v>
      </c>
      <c r="E11" s="277">
        <v>465192</v>
      </c>
    </row>
    <row r="12" spans="1:5" ht="13.5">
      <c r="A12" s="276">
        <v>15300</v>
      </c>
      <c r="B12" s="274" t="s">
        <v>90</v>
      </c>
      <c r="C12" s="277">
        <f t="shared" si="0"/>
        <v>366636</v>
      </c>
      <c r="D12" s="277">
        <v>4000</v>
      </c>
      <c r="E12" s="277">
        <v>370636</v>
      </c>
    </row>
    <row r="13" spans="1:5" ht="13.5">
      <c r="A13" s="276">
        <v>10400</v>
      </c>
      <c r="B13" s="274" t="s">
        <v>258</v>
      </c>
      <c r="C13" s="277">
        <f t="shared" si="0"/>
        <v>983702</v>
      </c>
      <c r="D13" s="277">
        <v>8000</v>
      </c>
      <c r="E13" s="277">
        <v>991702</v>
      </c>
    </row>
    <row r="14" spans="1:5" ht="13.5">
      <c r="A14" s="276">
        <v>10500</v>
      </c>
      <c r="B14" s="274" t="s">
        <v>259</v>
      </c>
      <c r="C14" s="277">
        <f t="shared" si="0"/>
        <v>4033897</v>
      </c>
      <c r="D14" s="277">
        <v>29000</v>
      </c>
      <c r="E14" s="277">
        <v>4062897</v>
      </c>
    </row>
    <row r="15" spans="1:5" ht="13.5">
      <c r="A15" s="276">
        <v>10600</v>
      </c>
      <c r="B15" s="274" t="s">
        <v>61</v>
      </c>
      <c r="C15" s="277">
        <f t="shared" si="0"/>
        <v>17075971</v>
      </c>
      <c r="D15" s="277">
        <v>40000</v>
      </c>
      <c r="E15" s="277">
        <v>17115971</v>
      </c>
    </row>
    <row r="16" spans="1:5" ht="13.5">
      <c r="A16" s="276">
        <v>10700</v>
      </c>
      <c r="B16" s="274" t="s">
        <v>62</v>
      </c>
      <c r="C16" s="277">
        <f t="shared" si="0"/>
        <v>12423907</v>
      </c>
      <c r="D16" s="277">
        <v>18000</v>
      </c>
      <c r="E16" s="277">
        <v>12441907</v>
      </c>
    </row>
    <row r="17" spans="1:5" ht="13.5">
      <c r="A17" s="276">
        <v>10800</v>
      </c>
      <c r="B17" s="274" t="s">
        <v>260</v>
      </c>
      <c r="C17" s="277">
        <f t="shared" si="0"/>
        <v>11792439</v>
      </c>
      <c r="D17" s="277">
        <v>60000</v>
      </c>
      <c r="E17" s="277">
        <v>11852439</v>
      </c>
    </row>
    <row r="18" spans="1:5" ht="13.5">
      <c r="A18" s="276">
        <v>10900</v>
      </c>
      <c r="B18" s="274" t="s">
        <v>64</v>
      </c>
      <c r="C18" s="277">
        <f t="shared" si="0"/>
        <v>4937566</v>
      </c>
      <c r="D18" s="277">
        <v>3000</v>
      </c>
      <c r="E18" s="277">
        <v>4940566</v>
      </c>
    </row>
    <row r="19" spans="1:5" ht="13.5">
      <c r="A19" s="276">
        <v>11000</v>
      </c>
      <c r="B19" s="274" t="s">
        <v>65</v>
      </c>
      <c r="C19" s="277">
        <f t="shared" si="0"/>
        <v>4201945</v>
      </c>
      <c r="D19" s="277">
        <v>22000</v>
      </c>
      <c r="E19" s="277">
        <v>4223945</v>
      </c>
    </row>
    <row r="20" spans="1:5" ht="13.5">
      <c r="A20" s="276">
        <v>11100</v>
      </c>
      <c r="B20" s="274" t="s">
        <v>160</v>
      </c>
      <c r="C20" s="277">
        <f t="shared" si="0"/>
        <v>13974999</v>
      </c>
      <c r="D20" s="277">
        <v>42000</v>
      </c>
      <c r="E20" s="277">
        <v>14016999</v>
      </c>
    </row>
    <row r="21" spans="1:5" ht="13.5">
      <c r="A21" s="276">
        <v>11200</v>
      </c>
      <c r="B21" s="274" t="s">
        <v>67</v>
      </c>
      <c r="C21" s="277">
        <f t="shared" si="0"/>
        <v>3720596</v>
      </c>
      <c r="D21" s="277">
        <v>23000</v>
      </c>
      <c r="E21" s="277">
        <v>3743596</v>
      </c>
    </row>
    <row r="22" spans="1:5" ht="13.5">
      <c r="A22" s="276">
        <v>11300</v>
      </c>
      <c r="B22" s="274" t="s">
        <v>261</v>
      </c>
      <c r="C22" s="277">
        <f t="shared" si="0"/>
        <v>113624482</v>
      </c>
      <c r="D22" s="277">
        <v>4452000</v>
      </c>
      <c r="E22" s="277">
        <v>118076482</v>
      </c>
    </row>
    <row r="23" spans="1:5" ht="13.5">
      <c r="A23" s="276">
        <v>11400</v>
      </c>
      <c r="B23" s="274" t="s">
        <v>126</v>
      </c>
      <c r="C23" s="277">
        <f t="shared" si="0"/>
        <v>188389272</v>
      </c>
      <c r="D23" s="277">
        <v>1234000</v>
      </c>
      <c r="E23" s="277">
        <v>189623272</v>
      </c>
    </row>
    <row r="24" spans="1:5" ht="13.5">
      <c r="A24" s="276">
        <v>11500</v>
      </c>
      <c r="B24" s="274" t="s">
        <v>70</v>
      </c>
      <c r="C24" s="277">
        <f t="shared" si="0"/>
        <v>19917133</v>
      </c>
      <c r="D24" s="277">
        <v>155000</v>
      </c>
      <c r="E24" s="277">
        <v>20072133</v>
      </c>
    </row>
    <row r="25" spans="1:5" ht="13.5">
      <c r="A25" s="276"/>
      <c r="B25" s="274" t="s">
        <v>262</v>
      </c>
      <c r="C25" s="277">
        <f t="shared" si="0"/>
        <v>22552558</v>
      </c>
      <c r="D25" s="277"/>
      <c r="E25" s="277">
        <v>22552558</v>
      </c>
    </row>
    <row r="26" spans="1:5" ht="13.5">
      <c r="A26" s="276">
        <v>11600</v>
      </c>
      <c r="B26" s="274" t="s">
        <v>150</v>
      </c>
      <c r="C26" s="277">
        <f t="shared" si="0"/>
        <v>2515999</v>
      </c>
      <c r="D26" s="277">
        <v>4000</v>
      </c>
      <c r="E26" s="277">
        <v>2519999</v>
      </c>
    </row>
    <row r="27" spans="1:5" ht="13.5">
      <c r="A27" s="276">
        <v>11700</v>
      </c>
      <c r="B27" s="274" t="s">
        <v>140</v>
      </c>
      <c r="C27" s="277">
        <f t="shared" si="0"/>
        <v>5326574</v>
      </c>
      <c r="D27" s="277"/>
      <c r="E27" s="277">
        <v>5326574</v>
      </c>
    </row>
    <row r="28" spans="1:5" ht="13.5">
      <c r="A28" s="276">
        <v>11800</v>
      </c>
      <c r="B28" s="274" t="s">
        <v>263</v>
      </c>
      <c r="C28" s="277">
        <f t="shared" si="0"/>
        <v>14227185</v>
      </c>
      <c r="D28" s="277">
        <v>41000</v>
      </c>
      <c r="E28" s="277">
        <v>14268185</v>
      </c>
    </row>
    <row r="29" spans="1:5" ht="13.5">
      <c r="A29" s="276">
        <v>11900</v>
      </c>
      <c r="B29" s="274" t="s">
        <v>74</v>
      </c>
      <c r="C29" s="277">
        <f t="shared" si="0"/>
        <v>48097417</v>
      </c>
      <c r="D29" s="277"/>
      <c r="E29" s="277">
        <v>48097417</v>
      </c>
    </row>
    <row r="30" spans="1:5" ht="13.5">
      <c r="A30" s="276"/>
      <c r="B30" s="274" t="s">
        <v>264</v>
      </c>
      <c r="C30" s="277">
        <f t="shared" si="0"/>
        <v>87989943</v>
      </c>
      <c r="D30" s="277"/>
      <c r="E30" s="277">
        <v>87989943</v>
      </c>
    </row>
    <row r="31" spans="1:5" ht="13.5">
      <c r="A31" s="276">
        <v>12000</v>
      </c>
      <c r="B31" s="274" t="s">
        <v>75</v>
      </c>
      <c r="C31" s="277">
        <f t="shared" si="0"/>
        <v>4093332</v>
      </c>
      <c r="D31" s="277">
        <v>2000</v>
      </c>
      <c r="E31" s="277">
        <v>4095332</v>
      </c>
    </row>
    <row r="32" spans="1:5" ht="13.5">
      <c r="A32" s="276">
        <v>12100</v>
      </c>
      <c r="B32" s="274" t="s">
        <v>76</v>
      </c>
      <c r="C32" s="277">
        <f t="shared" si="0"/>
        <v>0</v>
      </c>
      <c r="D32" s="277"/>
      <c r="E32" s="277"/>
    </row>
    <row r="33" spans="1:5" ht="13.5">
      <c r="A33" s="276"/>
      <c r="B33" s="274" t="s">
        <v>265</v>
      </c>
      <c r="C33" s="277">
        <f t="shared" si="0"/>
        <v>17870607</v>
      </c>
      <c r="D33" s="277">
        <v>40000</v>
      </c>
      <c r="E33" s="277">
        <v>17910607</v>
      </c>
    </row>
    <row r="34" spans="1:5" ht="13.5">
      <c r="A34" s="276"/>
      <c r="B34" s="274" t="s">
        <v>266</v>
      </c>
      <c r="C34" s="277">
        <f t="shared" si="0"/>
        <v>1884700</v>
      </c>
      <c r="D34" s="277">
        <v>5000</v>
      </c>
      <c r="E34" s="277">
        <v>1889700</v>
      </c>
    </row>
    <row r="35" spans="1:5" ht="13.5">
      <c r="A35" s="276">
        <v>12200</v>
      </c>
      <c r="B35" s="274" t="s">
        <v>267</v>
      </c>
      <c r="C35" s="277">
        <f t="shared" si="0"/>
        <v>157401</v>
      </c>
      <c r="D35" s="277"/>
      <c r="E35" s="277">
        <v>157401</v>
      </c>
    </row>
    <row r="36" spans="1:5" ht="13.5">
      <c r="A36" s="276">
        <v>12300</v>
      </c>
      <c r="B36" s="274" t="s">
        <v>268</v>
      </c>
      <c r="C36" s="277">
        <f t="shared" si="0"/>
        <v>16101425</v>
      </c>
      <c r="D36" s="277">
        <v>54000</v>
      </c>
      <c r="E36" s="277">
        <v>16155425</v>
      </c>
    </row>
    <row r="37" spans="1:5" ht="13.5">
      <c r="A37" s="276"/>
      <c r="B37" s="274" t="s">
        <v>269</v>
      </c>
      <c r="C37" s="277">
        <f t="shared" si="0"/>
        <v>4315429</v>
      </c>
      <c r="D37" s="277">
        <v>14700</v>
      </c>
      <c r="E37" s="277">
        <v>4330129</v>
      </c>
    </row>
    <row r="38" spans="1:5" ht="13.5">
      <c r="A38" s="276">
        <v>12400</v>
      </c>
      <c r="B38" s="274" t="s">
        <v>270</v>
      </c>
      <c r="C38" s="277">
        <f t="shared" si="0"/>
        <v>1190632</v>
      </c>
      <c r="D38" s="277">
        <v>11000</v>
      </c>
      <c r="E38" s="277">
        <v>1201632</v>
      </c>
    </row>
    <row r="39" spans="1:5" ht="13.5">
      <c r="A39" s="276">
        <v>12600</v>
      </c>
      <c r="B39" s="274" t="s">
        <v>271</v>
      </c>
      <c r="C39" s="277">
        <f t="shared" si="0"/>
        <v>106000</v>
      </c>
      <c r="D39" s="277"/>
      <c r="E39" s="277">
        <v>106000</v>
      </c>
    </row>
    <row r="40" spans="1:5" ht="13.5">
      <c r="A40" s="276">
        <v>12700</v>
      </c>
      <c r="B40" s="274" t="s">
        <v>272</v>
      </c>
      <c r="C40" s="277">
        <f t="shared" si="0"/>
        <v>397560</v>
      </c>
      <c r="D40" s="277">
        <v>1000</v>
      </c>
      <c r="E40" s="277">
        <v>398560</v>
      </c>
    </row>
    <row r="41" spans="1:5" ht="13.5">
      <c r="A41" s="276">
        <v>12800</v>
      </c>
      <c r="B41" s="274" t="s">
        <v>273</v>
      </c>
      <c r="C41" s="277">
        <f t="shared" si="0"/>
        <v>296814</v>
      </c>
      <c r="D41" s="277">
        <v>2000</v>
      </c>
      <c r="E41" s="277">
        <v>298814</v>
      </c>
    </row>
    <row r="42" spans="1:5" ht="13.5">
      <c r="A42" s="276">
        <v>12900</v>
      </c>
      <c r="B42" s="274" t="s">
        <v>274</v>
      </c>
      <c r="C42" s="277">
        <f t="shared" si="0"/>
        <v>90900</v>
      </c>
      <c r="D42" s="277"/>
      <c r="E42" s="277">
        <v>90900</v>
      </c>
    </row>
    <row r="43" spans="1:5" ht="13.5">
      <c r="A43" s="276">
        <v>13000</v>
      </c>
      <c r="B43" s="274" t="s">
        <v>275</v>
      </c>
      <c r="C43" s="277">
        <f t="shared" si="0"/>
        <v>2365798</v>
      </c>
      <c r="D43" s="277">
        <v>10000</v>
      </c>
      <c r="E43" s="277">
        <v>2375798</v>
      </c>
    </row>
    <row r="44" spans="1:5" ht="13.5">
      <c r="A44" s="276">
        <v>13100</v>
      </c>
      <c r="B44" s="266" t="s">
        <v>276</v>
      </c>
      <c r="C44" s="277">
        <f t="shared" si="0"/>
        <v>1607292</v>
      </c>
      <c r="D44" s="277">
        <v>10000</v>
      </c>
      <c r="E44" s="277">
        <v>1617292</v>
      </c>
    </row>
    <row r="45" spans="1:5" ht="13.5">
      <c r="A45" s="276">
        <v>13200</v>
      </c>
      <c r="B45" s="274" t="s">
        <v>277</v>
      </c>
      <c r="C45" s="277">
        <f t="shared" si="0"/>
        <v>94016</v>
      </c>
      <c r="D45" s="277"/>
      <c r="E45" s="277">
        <v>94016</v>
      </c>
    </row>
    <row r="46" spans="1:5" ht="13.5">
      <c r="A46" s="276">
        <v>13300</v>
      </c>
      <c r="B46" s="274" t="s">
        <v>278</v>
      </c>
      <c r="C46" s="277">
        <f t="shared" si="0"/>
        <v>96313</v>
      </c>
      <c r="D46" s="277">
        <v>1000</v>
      </c>
      <c r="E46" s="277">
        <v>97313</v>
      </c>
    </row>
    <row r="47" spans="1:5" ht="13.5">
      <c r="A47" s="276">
        <v>13600</v>
      </c>
      <c r="B47" s="274" t="s">
        <v>279</v>
      </c>
      <c r="C47" s="277">
        <f t="shared" si="0"/>
        <v>1215900</v>
      </c>
      <c r="D47" s="277">
        <v>2000</v>
      </c>
      <c r="E47" s="277">
        <v>1217900</v>
      </c>
    </row>
    <row r="48" spans="1:5" ht="13.5">
      <c r="A48" s="276">
        <v>13700</v>
      </c>
      <c r="B48" s="274" t="s">
        <v>84</v>
      </c>
      <c r="C48" s="277">
        <f t="shared" si="0"/>
        <v>46508322</v>
      </c>
      <c r="D48" s="277">
        <v>198000</v>
      </c>
      <c r="E48" s="277">
        <v>46706322</v>
      </c>
    </row>
    <row r="49" spans="1:5" ht="13.5">
      <c r="A49" s="276">
        <v>13900</v>
      </c>
      <c r="B49" s="274" t="s">
        <v>280</v>
      </c>
      <c r="C49" s="277">
        <f t="shared" si="0"/>
        <v>1204400</v>
      </c>
      <c r="D49" s="277">
        <v>4000</v>
      </c>
      <c r="E49" s="277">
        <v>1208400</v>
      </c>
    </row>
    <row r="50" spans="1:5" ht="13.5">
      <c r="A50" s="276">
        <v>14000</v>
      </c>
      <c r="B50" s="274" t="s">
        <v>86</v>
      </c>
      <c r="C50" s="277">
        <f t="shared" si="0"/>
        <v>5389380</v>
      </c>
      <c r="D50" s="277"/>
      <c r="E50" s="277">
        <v>5389380</v>
      </c>
    </row>
    <row r="51" spans="1:5" ht="13.5">
      <c r="A51" s="276">
        <v>14100</v>
      </c>
      <c r="B51" s="274" t="s">
        <v>281</v>
      </c>
      <c r="C51" s="277">
        <f t="shared" si="0"/>
        <v>206414</v>
      </c>
      <c r="D51" s="277"/>
      <c r="E51" s="277">
        <v>206414</v>
      </c>
    </row>
    <row r="52" spans="1:5" ht="13.5">
      <c r="A52" s="276">
        <v>14200</v>
      </c>
      <c r="B52" s="274" t="s">
        <v>282</v>
      </c>
      <c r="C52" s="277">
        <f t="shared" si="0"/>
        <v>0</v>
      </c>
      <c r="D52" s="277"/>
      <c r="E52" s="277"/>
    </row>
    <row r="53" spans="1:5" ht="13.5">
      <c r="A53" s="276"/>
      <c r="B53" s="274" t="s">
        <v>283</v>
      </c>
      <c r="C53" s="277">
        <f t="shared" si="0"/>
        <v>657050</v>
      </c>
      <c r="D53" s="277"/>
      <c r="E53" s="277">
        <v>657050</v>
      </c>
    </row>
    <row r="54" spans="1:5" ht="13.5">
      <c r="A54" s="276"/>
      <c r="B54" s="274" t="s">
        <v>284</v>
      </c>
      <c r="C54" s="277">
        <f t="shared" si="0"/>
        <v>303300</v>
      </c>
      <c r="D54" s="277"/>
      <c r="E54" s="277">
        <v>303300</v>
      </c>
    </row>
    <row r="55" spans="1:5" ht="13.5">
      <c r="A55" s="276"/>
      <c r="B55" s="274" t="s">
        <v>285</v>
      </c>
      <c r="C55" s="277">
        <f t="shared" si="0"/>
        <v>360000</v>
      </c>
      <c r="D55" s="277"/>
      <c r="E55" s="277">
        <v>360000</v>
      </c>
    </row>
    <row r="56" spans="1:5" ht="13.5">
      <c r="A56" s="276"/>
      <c r="B56" s="274" t="s">
        <v>286</v>
      </c>
      <c r="C56" s="277">
        <f t="shared" si="0"/>
        <v>811000</v>
      </c>
      <c r="D56" s="277"/>
      <c r="E56" s="277">
        <v>811000</v>
      </c>
    </row>
    <row r="57" spans="1:5" ht="13.5">
      <c r="A57" s="276"/>
      <c r="B57" s="274" t="s">
        <v>287</v>
      </c>
      <c r="C57" s="277">
        <f t="shared" si="0"/>
        <v>351050</v>
      </c>
      <c r="D57" s="277"/>
      <c r="E57" s="277">
        <v>351050</v>
      </c>
    </row>
    <row r="58" spans="1:5" ht="13.5">
      <c r="A58" s="276"/>
      <c r="B58" s="274" t="s">
        <v>288</v>
      </c>
      <c r="C58" s="277">
        <f t="shared" si="0"/>
        <v>189000</v>
      </c>
      <c r="D58" s="277"/>
      <c r="E58" s="277">
        <v>189000</v>
      </c>
    </row>
    <row r="59" spans="1:5" ht="13.5">
      <c r="A59" s="276">
        <v>14900</v>
      </c>
      <c r="B59" s="274" t="s">
        <v>144</v>
      </c>
      <c r="C59" s="277">
        <f t="shared" si="0"/>
        <v>6804640</v>
      </c>
      <c r="D59" s="277">
        <v>24000</v>
      </c>
      <c r="E59" s="277">
        <v>6828640</v>
      </c>
    </row>
    <row r="60" spans="1:5" ht="13.5">
      <c r="A60" s="276">
        <v>15000</v>
      </c>
      <c r="B60" s="274" t="s">
        <v>89</v>
      </c>
      <c r="C60" s="277">
        <f t="shared" si="0"/>
        <v>5720320</v>
      </c>
      <c r="D60" s="277">
        <v>8000</v>
      </c>
      <c r="E60" s="277">
        <v>5728320</v>
      </c>
    </row>
    <row r="61" spans="1:5" ht="13.5">
      <c r="A61" s="276">
        <v>15200</v>
      </c>
      <c r="B61" s="274" t="s">
        <v>289</v>
      </c>
      <c r="C61" s="277">
        <f t="shared" si="0"/>
        <v>393316</v>
      </c>
      <c r="D61" s="277"/>
      <c r="E61" s="277">
        <v>393316</v>
      </c>
    </row>
    <row r="62" spans="1:5" ht="13.5">
      <c r="A62" s="276">
        <v>15500</v>
      </c>
      <c r="B62" s="274" t="s">
        <v>290</v>
      </c>
      <c r="C62" s="277">
        <f t="shared" si="0"/>
        <v>12974135</v>
      </c>
      <c r="D62" s="277">
        <v>96000</v>
      </c>
      <c r="E62" s="277">
        <v>13070135</v>
      </c>
    </row>
    <row r="63" spans="1:5" ht="13.5">
      <c r="A63" s="276">
        <v>15600</v>
      </c>
      <c r="B63" s="266" t="s">
        <v>291</v>
      </c>
      <c r="C63" s="277">
        <f t="shared" si="0"/>
        <v>14240000</v>
      </c>
      <c r="D63" s="277"/>
      <c r="E63" s="277">
        <v>14240000</v>
      </c>
    </row>
    <row r="64" spans="1:5" ht="13.5">
      <c r="A64" s="276">
        <v>15700</v>
      </c>
      <c r="B64" s="266" t="s">
        <v>92</v>
      </c>
      <c r="C64" s="277">
        <f t="shared" si="0"/>
        <v>2344545</v>
      </c>
      <c r="D64" s="277">
        <v>9000</v>
      </c>
      <c r="E64" s="277">
        <v>2353545</v>
      </c>
    </row>
    <row r="65" spans="1:5" ht="13.5">
      <c r="A65" s="276">
        <v>15800</v>
      </c>
      <c r="B65" s="266" t="s">
        <v>292</v>
      </c>
      <c r="C65" s="277">
        <f t="shared" si="0"/>
        <v>4039000</v>
      </c>
      <c r="D65" s="277"/>
      <c r="E65" s="277">
        <v>4039000</v>
      </c>
    </row>
    <row r="66" spans="1:5" ht="13.5">
      <c r="A66" s="276">
        <v>15900</v>
      </c>
      <c r="B66" s="266" t="s">
        <v>93</v>
      </c>
      <c r="C66" s="277">
        <f t="shared" si="0"/>
        <v>6432341</v>
      </c>
      <c r="D66" s="277">
        <v>50000</v>
      </c>
      <c r="E66" s="277">
        <v>6482341</v>
      </c>
    </row>
    <row r="67" spans="1:5" ht="13.5">
      <c r="A67" s="278">
        <v>19000</v>
      </c>
      <c r="B67" s="266" t="s">
        <v>293</v>
      </c>
      <c r="C67" s="277">
        <f t="shared" si="0"/>
        <v>62297000</v>
      </c>
      <c r="D67" s="277"/>
      <c r="E67" s="277">
        <v>62297000</v>
      </c>
    </row>
    <row r="68" spans="1:5" ht="13.5">
      <c r="A68" s="279" t="s">
        <v>294</v>
      </c>
      <c r="B68" s="280"/>
      <c r="C68" s="281">
        <f>SUM(C7:C67)</f>
        <v>888759431</v>
      </c>
      <c r="D68" s="281">
        <f>SUM(D7:D67)</f>
        <v>7578700</v>
      </c>
      <c r="E68" s="281">
        <f>SUM(E7:E67)</f>
        <v>896338131</v>
      </c>
    </row>
    <row r="69" ht="13.5">
      <c r="B69" s="282" t="s">
        <v>295</v>
      </c>
    </row>
    <row r="70" ht="13.5">
      <c r="B70" s="283">
        <v>36151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2"/>
  <sheetViews>
    <sheetView rightToLeft="1" tabSelected="1" zoomScalePageLayoutView="0" workbookViewId="0" topLeftCell="A1">
      <selection activeCell="I3" sqref="I3"/>
    </sheetView>
  </sheetViews>
  <sheetFormatPr defaultColWidth="9.140625" defaultRowHeight="12.75"/>
  <cols>
    <col min="1" max="1" width="10.00390625" style="0" customWidth="1"/>
    <col min="2" max="2" width="4.7109375" style="0" customWidth="1"/>
    <col min="3" max="3" width="48.140625" style="0" customWidth="1"/>
    <col min="4" max="6" width="11.00390625" style="0" customWidth="1"/>
  </cols>
  <sheetData>
    <row r="1" spans="1:6" ht="15.75">
      <c r="A1" s="364" t="s">
        <v>346</v>
      </c>
      <c r="B1" s="60"/>
      <c r="C1" s="60"/>
      <c r="D1" s="60"/>
      <c r="E1" s="124"/>
      <c r="F1" s="124"/>
    </row>
    <row r="2" spans="1:6" ht="19.5" customHeight="1">
      <c r="A2" s="365" t="s">
        <v>347</v>
      </c>
      <c r="B2" s="60"/>
      <c r="C2" s="60"/>
      <c r="D2" s="60"/>
      <c r="E2" s="124"/>
      <c r="F2" s="124"/>
    </row>
    <row r="3" spans="1:6" ht="19.5" customHeight="1">
      <c r="A3" s="365" t="s">
        <v>222</v>
      </c>
      <c r="B3" s="60"/>
      <c r="C3" s="60"/>
      <c r="D3" s="60"/>
      <c r="E3" s="124"/>
      <c r="F3" s="124"/>
    </row>
    <row r="4" spans="1:6" ht="14.25" customHeight="1">
      <c r="A4" s="62"/>
      <c r="B4" s="62"/>
      <c r="C4" s="62"/>
      <c r="D4" s="284"/>
      <c r="E4" s="284"/>
      <c r="F4" s="285" t="s">
        <v>104</v>
      </c>
    </row>
    <row r="5" spans="1:6" s="366" customFormat="1" ht="14.25" customHeight="1">
      <c r="A5" s="290" t="s">
        <v>53</v>
      </c>
      <c r="B5" s="286"/>
      <c r="C5" s="287"/>
      <c r="D5" s="288" t="s">
        <v>248</v>
      </c>
      <c r="E5" s="289"/>
      <c r="F5" s="290" t="s">
        <v>249</v>
      </c>
    </row>
    <row r="6" spans="1:6" s="366" customFormat="1" ht="14.25" customHeight="1">
      <c r="A6" s="293" t="s">
        <v>55</v>
      </c>
      <c r="B6" s="291" t="s">
        <v>105</v>
      </c>
      <c r="C6" s="292"/>
      <c r="D6" s="293" t="s">
        <v>296</v>
      </c>
      <c r="E6" s="294" t="s">
        <v>297</v>
      </c>
      <c r="F6" s="295" t="s">
        <v>248</v>
      </c>
    </row>
    <row r="7" spans="1:6" s="366" customFormat="1" ht="17.25" customHeight="1">
      <c r="A7" s="367"/>
      <c r="B7" s="71" t="s">
        <v>106</v>
      </c>
      <c r="C7" s="296" t="s">
        <v>298</v>
      </c>
      <c r="D7" s="73"/>
      <c r="E7" s="297"/>
      <c r="F7" s="298"/>
    </row>
    <row r="8" spans="1:6" s="366" customFormat="1" ht="17.25" customHeight="1">
      <c r="A8" s="368">
        <v>10100</v>
      </c>
      <c r="B8" s="75"/>
      <c r="C8" s="75" t="s">
        <v>299</v>
      </c>
      <c r="D8" s="77">
        <v>77657</v>
      </c>
      <c r="E8" s="299">
        <v>810</v>
      </c>
      <c r="F8" s="300">
        <f>SUM(D8:E8)</f>
        <v>78467</v>
      </c>
    </row>
    <row r="9" spans="1:6" s="366" customFormat="1" ht="17.25" customHeight="1">
      <c r="A9" s="369">
        <v>10200</v>
      </c>
      <c r="B9" s="301"/>
      <c r="C9" s="301" t="s">
        <v>300</v>
      </c>
      <c r="D9" s="302">
        <v>698</v>
      </c>
      <c r="E9" s="302">
        <v>16</v>
      </c>
      <c r="F9" s="302">
        <f aca="true" t="shared" si="0" ref="F9:F22">SUM(D9:E9)</f>
        <v>714</v>
      </c>
    </row>
    <row r="10" spans="1:6" s="366" customFormat="1" ht="17.25" customHeight="1">
      <c r="A10" s="369">
        <v>10300</v>
      </c>
      <c r="B10" s="301"/>
      <c r="C10" s="301" t="s">
        <v>257</v>
      </c>
      <c r="D10" s="302">
        <v>466</v>
      </c>
      <c r="E10" s="302">
        <v>3</v>
      </c>
      <c r="F10" s="302">
        <f t="shared" si="0"/>
        <v>469</v>
      </c>
    </row>
    <row r="11" spans="1:6" s="366" customFormat="1" ht="17.25" customHeight="1">
      <c r="A11" s="370">
        <v>15300</v>
      </c>
      <c r="B11" s="303"/>
      <c r="C11" s="303" t="s">
        <v>90</v>
      </c>
      <c r="D11" s="302">
        <v>370</v>
      </c>
      <c r="E11" s="302">
        <v>4</v>
      </c>
      <c r="F11" s="302">
        <f t="shared" si="0"/>
        <v>374</v>
      </c>
    </row>
    <row r="12" spans="1:6" s="366" customFormat="1" ht="17.25" customHeight="1">
      <c r="A12" s="370">
        <v>10400</v>
      </c>
      <c r="B12" s="304"/>
      <c r="C12" s="303" t="s">
        <v>109</v>
      </c>
      <c r="D12" s="302">
        <v>993</v>
      </c>
      <c r="E12" s="302">
        <v>8</v>
      </c>
      <c r="F12" s="302">
        <f t="shared" si="0"/>
        <v>1001</v>
      </c>
    </row>
    <row r="13" spans="1:6" s="366" customFormat="1" ht="17.25" customHeight="1">
      <c r="A13" s="369">
        <v>10500</v>
      </c>
      <c r="B13" s="305"/>
      <c r="C13" s="301" t="s">
        <v>110</v>
      </c>
      <c r="D13" s="302">
        <v>4080</v>
      </c>
      <c r="E13" s="302">
        <v>29</v>
      </c>
      <c r="F13" s="302">
        <f t="shared" si="0"/>
        <v>4109</v>
      </c>
    </row>
    <row r="14" spans="1:6" s="366" customFormat="1" ht="17.25" customHeight="1">
      <c r="A14" s="369">
        <v>10600</v>
      </c>
      <c r="B14" s="305"/>
      <c r="C14" s="301" t="s">
        <v>111</v>
      </c>
      <c r="D14" s="302">
        <v>17246</v>
      </c>
      <c r="E14" s="302">
        <v>40</v>
      </c>
      <c r="F14" s="302">
        <f t="shared" si="0"/>
        <v>17286</v>
      </c>
    </row>
    <row r="15" spans="1:6" s="366" customFormat="1" ht="17.25" customHeight="1">
      <c r="A15" s="369">
        <v>12200</v>
      </c>
      <c r="B15" s="305"/>
      <c r="C15" s="301" t="s">
        <v>77</v>
      </c>
      <c r="D15" s="300">
        <v>159</v>
      </c>
      <c r="E15" s="306">
        <v>0</v>
      </c>
      <c r="F15" s="302">
        <f t="shared" si="0"/>
        <v>159</v>
      </c>
    </row>
    <row r="16" spans="1:6" s="366" customFormat="1" ht="17.25" customHeight="1">
      <c r="A16" s="369">
        <v>12600</v>
      </c>
      <c r="B16" s="305"/>
      <c r="C16" s="301" t="s">
        <v>301</v>
      </c>
      <c r="D16" s="302">
        <v>108</v>
      </c>
      <c r="E16" s="306">
        <v>0</v>
      </c>
      <c r="F16" s="302">
        <f t="shared" si="0"/>
        <v>108</v>
      </c>
    </row>
    <row r="17" spans="1:6" s="366" customFormat="1" ht="17.25" customHeight="1">
      <c r="A17" s="369">
        <v>12700</v>
      </c>
      <c r="B17" s="305"/>
      <c r="C17" s="301" t="s">
        <v>302</v>
      </c>
      <c r="D17" s="302">
        <v>401</v>
      </c>
      <c r="E17" s="302">
        <v>1</v>
      </c>
      <c r="F17" s="302">
        <f t="shared" si="0"/>
        <v>402</v>
      </c>
    </row>
    <row r="18" spans="1:6" s="366" customFormat="1" ht="17.25" customHeight="1">
      <c r="A18" s="369">
        <v>12900</v>
      </c>
      <c r="B18" s="305"/>
      <c r="C18" s="301" t="s">
        <v>303</v>
      </c>
      <c r="D18" s="302">
        <v>92</v>
      </c>
      <c r="E18" s="307">
        <v>0</v>
      </c>
      <c r="F18" s="302">
        <f t="shared" si="0"/>
        <v>92</v>
      </c>
    </row>
    <row r="19" spans="1:6" s="366" customFormat="1" ht="17.25" customHeight="1">
      <c r="A19" s="369">
        <v>13000</v>
      </c>
      <c r="B19" s="305"/>
      <c r="C19" s="301" t="s">
        <v>304</v>
      </c>
      <c r="D19" s="302">
        <v>2381</v>
      </c>
      <c r="E19" s="302">
        <v>10</v>
      </c>
      <c r="F19" s="302">
        <f t="shared" si="0"/>
        <v>2391</v>
      </c>
    </row>
    <row r="20" spans="1:6" s="366" customFormat="1" ht="17.25" customHeight="1">
      <c r="A20" s="369">
        <v>14000</v>
      </c>
      <c r="B20" s="305"/>
      <c r="C20" s="308" t="s">
        <v>305</v>
      </c>
      <c r="D20" s="302">
        <v>5389</v>
      </c>
      <c r="E20" s="309">
        <v>0</v>
      </c>
      <c r="F20" s="302">
        <f t="shared" si="0"/>
        <v>5389</v>
      </c>
    </row>
    <row r="21" spans="1:6" s="366" customFormat="1" ht="17.25" customHeight="1">
      <c r="A21" s="368">
        <v>14100</v>
      </c>
      <c r="B21" s="78"/>
      <c r="C21" s="75" t="s">
        <v>306</v>
      </c>
      <c r="D21" s="300">
        <v>209</v>
      </c>
      <c r="E21" s="307">
        <v>0</v>
      </c>
      <c r="F21" s="302">
        <f t="shared" si="0"/>
        <v>209</v>
      </c>
    </row>
    <row r="22" spans="1:6" s="366" customFormat="1" ht="17.25" customHeight="1">
      <c r="A22" s="371">
        <v>16000</v>
      </c>
      <c r="B22" s="310"/>
      <c r="C22" s="311" t="s">
        <v>307</v>
      </c>
      <c r="D22" s="312">
        <v>910</v>
      </c>
      <c r="E22" s="312">
        <v>90</v>
      </c>
      <c r="F22" s="300">
        <f t="shared" si="0"/>
        <v>1000</v>
      </c>
    </row>
    <row r="23" spans="1:6" s="366" customFormat="1" ht="17.25" customHeight="1">
      <c r="A23" s="372"/>
      <c r="B23" s="84"/>
      <c r="C23" s="313" t="s">
        <v>114</v>
      </c>
      <c r="D23" s="314">
        <f>SUM(D8:D22)</f>
        <v>111159</v>
      </c>
      <c r="E23" s="314">
        <f>SUM(E8:E22)</f>
        <v>1011</v>
      </c>
      <c r="F23" s="315">
        <f>SUM(F8:F22)</f>
        <v>112170</v>
      </c>
    </row>
    <row r="24" spans="1:6" s="366" customFormat="1" ht="17.25" customHeight="1">
      <c r="A24" s="367"/>
      <c r="B24" s="71" t="s">
        <v>115</v>
      </c>
      <c r="C24" s="296" t="s">
        <v>308</v>
      </c>
      <c r="D24" s="73"/>
      <c r="E24" s="316"/>
      <c r="F24" s="317"/>
    </row>
    <row r="25" spans="1:6" s="366" customFormat="1" ht="17.25" customHeight="1">
      <c r="A25" s="370">
        <v>10109</v>
      </c>
      <c r="B25" s="303"/>
      <c r="C25" s="318" t="s">
        <v>309</v>
      </c>
      <c r="D25" s="319">
        <v>1644</v>
      </c>
      <c r="E25" s="320">
        <v>0</v>
      </c>
      <c r="F25" s="321">
        <f aca="true" t="shared" si="1" ref="F25:F30">SUM(D25:E25)</f>
        <v>1644</v>
      </c>
    </row>
    <row r="26" spans="1:6" s="366" customFormat="1" ht="17.25" customHeight="1">
      <c r="A26" s="370">
        <v>10700</v>
      </c>
      <c r="B26" s="304"/>
      <c r="C26" s="303" t="s">
        <v>310</v>
      </c>
      <c r="D26" s="300">
        <v>12524</v>
      </c>
      <c r="E26" s="300">
        <v>18</v>
      </c>
      <c r="F26" s="300">
        <f t="shared" si="1"/>
        <v>12542</v>
      </c>
    </row>
    <row r="27" spans="1:6" s="366" customFormat="1" ht="17.25" customHeight="1">
      <c r="A27" s="373">
        <v>11200</v>
      </c>
      <c r="B27" s="322"/>
      <c r="C27" s="323" t="s">
        <v>311</v>
      </c>
      <c r="D27" s="324">
        <v>3789</v>
      </c>
      <c r="E27" s="325">
        <v>23</v>
      </c>
      <c r="F27" s="302">
        <f t="shared" si="1"/>
        <v>3812</v>
      </c>
    </row>
    <row r="28" spans="1:6" s="366" customFormat="1" ht="17.25" customHeight="1">
      <c r="A28" s="369">
        <v>12400</v>
      </c>
      <c r="B28" s="305"/>
      <c r="C28" s="301" t="s">
        <v>79</v>
      </c>
      <c r="D28" s="300">
        <v>1205</v>
      </c>
      <c r="E28" s="300">
        <v>11</v>
      </c>
      <c r="F28" s="300">
        <f t="shared" si="1"/>
        <v>1216</v>
      </c>
    </row>
    <row r="29" spans="1:6" s="366" customFormat="1" ht="17.25" customHeight="1">
      <c r="A29" s="369">
        <v>13600</v>
      </c>
      <c r="B29" s="305"/>
      <c r="C29" s="301" t="s">
        <v>312</v>
      </c>
      <c r="D29" s="302">
        <v>1230</v>
      </c>
      <c r="E29" s="302">
        <v>2</v>
      </c>
      <c r="F29" s="302">
        <f t="shared" si="1"/>
        <v>1232</v>
      </c>
    </row>
    <row r="30" spans="1:6" s="366" customFormat="1" ht="17.25" customHeight="1">
      <c r="A30" s="369">
        <v>13900</v>
      </c>
      <c r="B30" s="305"/>
      <c r="C30" s="301" t="s">
        <v>313</v>
      </c>
      <c r="D30" s="300">
        <v>1213</v>
      </c>
      <c r="E30" s="300">
        <v>4</v>
      </c>
      <c r="F30" s="300">
        <f t="shared" si="1"/>
        <v>1217</v>
      </c>
    </row>
    <row r="31" spans="1:6" s="374" customFormat="1" ht="17.25" customHeight="1">
      <c r="A31" s="372"/>
      <c r="B31" s="84"/>
      <c r="C31" s="313" t="s">
        <v>123</v>
      </c>
      <c r="D31" s="314">
        <f>SUM(D25:D30)</f>
        <v>21605</v>
      </c>
      <c r="E31" s="314">
        <f>SUM(E25:E30)</f>
        <v>58</v>
      </c>
      <c r="F31" s="314">
        <f>SUM(F25:F30)</f>
        <v>21663</v>
      </c>
    </row>
    <row r="32" spans="1:6" s="366" customFormat="1" ht="17.25" customHeight="1">
      <c r="A32" s="375"/>
      <c r="B32" s="88" t="s">
        <v>124</v>
      </c>
      <c r="C32" s="326" t="s">
        <v>314</v>
      </c>
      <c r="D32" s="327"/>
      <c r="E32" s="328"/>
      <c r="F32" s="329"/>
    </row>
    <row r="33" spans="1:6" s="366" customFormat="1" ht="17.25" customHeight="1">
      <c r="A33" s="368">
        <v>15900</v>
      </c>
      <c r="B33" s="75"/>
      <c r="C33" s="75" t="s">
        <v>315</v>
      </c>
      <c r="D33" s="327"/>
      <c r="E33" s="330"/>
      <c r="F33" s="300"/>
    </row>
    <row r="34" spans="1:6" s="366" customFormat="1" ht="17.25" customHeight="1">
      <c r="A34" s="368"/>
      <c r="B34" s="75"/>
      <c r="C34" s="88" t="s">
        <v>316</v>
      </c>
      <c r="D34" s="77">
        <v>738</v>
      </c>
      <c r="E34" s="331">
        <v>5</v>
      </c>
      <c r="F34" s="321">
        <f aca="true" t="shared" si="2" ref="F34:F39">SUM(D34:E34)</f>
        <v>743</v>
      </c>
    </row>
    <row r="35" spans="1:6" s="366" customFormat="1" ht="17.25" customHeight="1">
      <c r="A35" s="369">
        <v>11400</v>
      </c>
      <c r="B35" s="305"/>
      <c r="C35" s="301" t="s">
        <v>126</v>
      </c>
      <c r="D35" s="302">
        <v>190595</v>
      </c>
      <c r="E35" s="302">
        <v>1234</v>
      </c>
      <c r="F35" s="321">
        <f t="shared" si="2"/>
        <v>191829</v>
      </c>
    </row>
    <row r="36" spans="1:6" s="366" customFormat="1" ht="17.25" customHeight="1">
      <c r="A36" s="369">
        <v>13700</v>
      </c>
      <c r="B36" s="305"/>
      <c r="C36" s="301" t="s">
        <v>84</v>
      </c>
      <c r="D36" s="302">
        <v>47127</v>
      </c>
      <c r="E36" s="302">
        <v>198</v>
      </c>
      <c r="F36" s="321">
        <f t="shared" si="2"/>
        <v>47325</v>
      </c>
    </row>
    <row r="37" spans="1:6" s="366" customFormat="1" ht="17.25" customHeight="1">
      <c r="A37" s="369">
        <v>11500</v>
      </c>
      <c r="B37" s="305"/>
      <c r="C37" s="301" t="s">
        <v>127</v>
      </c>
      <c r="D37" s="302">
        <v>10791</v>
      </c>
      <c r="E37" s="302">
        <v>126</v>
      </c>
      <c r="F37" s="321">
        <f t="shared" si="2"/>
        <v>10917</v>
      </c>
    </row>
    <row r="38" spans="1:6" s="366" customFormat="1" ht="17.25" customHeight="1">
      <c r="A38" s="369">
        <v>15200</v>
      </c>
      <c r="B38" s="305"/>
      <c r="C38" s="301" t="s">
        <v>317</v>
      </c>
      <c r="D38" s="302">
        <v>399</v>
      </c>
      <c r="E38" s="320">
        <v>0</v>
      </c>
      <c r="F38" s="321">
        <f t="shared" si="2"/>
        <v>399</v>
      </c>
    </row>
    <row r="39" spans="1:6" s="366" customFormat="1" ht="17.25" customHeight="1">
      <c r="A39" s="369">
        <v>15500</v>
      </c>
      <c r="B39" s="305"/>
      <c r="C39" s="301" t="s">
        <v>318</v>
      </c>
      <c r="D39" s="302">
        <v>13066</v>
      </c>
      <c r="E39" s="302">
        <v>96</v>
      </c>
      <c r="F39" s="321">
        <f t="shared" si="2"/>
        <v>13162</v>
      </c>
    </row>
    <row r="40" spans="1:6" s="366" customFormat="1" ht="17.25" customHeight="1">
      <c r="A40" s="372"/>
      <c r="B40" s="84"/>
      <c r="C40" s="313" t="s">
        <v>130</v>
      </c>
      <c r="D40" s="315">
        <f>SUM(D34:D39)</f>
        <v>262716</v>
      </c>
      <c r="E40" s="315">
        <f>SUM(E34:E39)</f>
        <v>1659</v>
      </c>
      <c r="F40" s="315">
        <f>SUM(F34:F39)</f>
        <v>264375</v>
      </c>
    </row>
    <row r="41" spans="1:6" s="366" customFormat="1" ht="17.25" customHeight="1">
      <c r="A41" s="367"/>
      <c r="B41" s="71" t="s">
        <v>131</v>
      </c>
      <c r="C41" s="296" t="s">
        <v>319</v>
      </c>
      <c r="D41" s="332"/>
      <c r="E41" s="328"/>
      <c r="F41" s="329"/>
    </row>
    <row r="42" spans="1:6" s="366" customFormat="1" ht="17.25" customHeight="1">
      <c r="A42" s="376">
        <v>11300</v>
      </c>
      <c r="B42" s="80"/>
      <c r="C42" s="333" t="s">
        <v>320</v>
      </c>
      <c r="D42" s="300">
        <v>115026</v>
      </c>
      <c r="E42" s="300">
        <v>4452</v>
      </c>
      <c r="F42" s="300">
        <f>SUM(D42:E42)</f>
        <v>119478</v>
      </c>
    </row>
    <row r="43" spans="1:6" s="366" customFormat="1" ht="17.25" customHeight="1">
      <c r="A43" s="372"/>
      <c r="B43" s="84"/>
      <c r="C43" s="313" t="s">
        <v>134</v>
      </c>
      <c r="D43" s="314">
        <f>SUM(D42)</f>
        <v>115026</v>
      </c>
      <c r="E43" s="334">
        <f>SUM(E42)</f>
        <v>4452</v>
      </c>
      <c r="F43" s="315">
        <f>SUM(F41:F42)</f>
        <v>119478</v>
      </c>
    </row>
    <row r="44" spans="1:6" s="366" customFormat="1" ht="17.25" customHeight="1">
      <c r="A44" s="367"/>
      <c r="B44" s="71" t="s">
        <v>135</v>
      </c>
      <c r="C44" s="296" t="s">
        <v>321</v>
      </c>
      <c r="D44" s="332"/>
      <c r="E44" s="328"/>
      <c r="F44" s="329"/>
    </row>
    <row r="45" spans="1:6" s="366" customFormat="1" ht="17.25" customHeight="1">
      <c r="A45" s="370">
        <v>11500</v>
      </c>
      <c r="B45" s="304"/>
      <c r="C45" s="303" t="s">
        <v>322</v>
      </c>
      <c r="D45" s="300">
        <v>31887</v>
      </c>
      <c r="E45" s="300">
        <v>29</v>
      </c>
      <c r="F45" s="300">
        <f aca="true" t="shared" si="3" ref="F45:F50">SUM(D45:E45)</f>
        <v>31916</v>
      </c>
    </row>
    <row r="46" spans="1:6" s="366" customFormat="1" ht="17.25" customHeight="1">
      <c r="A46" s="369">
        <v>13100</v>
      </c>
      <c r="B46" s="305"/>
      <c r="C46" s="301" t="s">
        <v>82</v>
      </c>
      <c r="D46" s="302">
        <v>1626</v>
      </c>
      <c r="E46" s="302">
        <v>10</v>
      </c>
      <c r="F46" s="302">
        <f t="shared" si="3"/>
        <v>1636</v>
      </c>
    </row>
    <row r="47" spans="1:6" s="366" customFormat="1" ht="17.25" customHeight="1">
      <c r="A47" s="369">
        <v>13200</v>
      </c>
      <c r="B47" s="305"/>
      <c r="C47" s="301" t="s">
        <v>323</v>
      </c>
      <c r="D47" s="300">
        <v>95</v>
      </c>
      <c r="E47" s="309">
        <v>0</v>
      </c>
      <c r="F47" s="302">
        <f t="shared" si="3"/>
        <v>95</v>
      </c>
    </row>
    <row r="48" spans="1:6" s="366" customFormat="1" ht="17.25" customHeight="1">
      <c r="A48" s="369">
        <v>14214</v>
      </c>
      <c r="B48" s="305"/>
      <c r="C48" s="301" t="s">
        <v>324</v>
      </c>
      <c r="D48" s="324">
        <v>811</v>
      </c>
      <c r="E48" s="309">
        <v>0</v>
      </c>
      <c r="F48" s="300">
        <f t="shared" si="3"/>
        <v>811</v>
      </c>
    </row>
    <row r="49" spans="1:6" s="366" customFormat="1" ht="17.25" customHeight="1">
      <c r="A49" s="368">
        <v>15600</v>
      </c>
      <c r="B49" s="78"/>
      <c r="C49" s="75" t="s">
        <v>325</v>
      </c>
      <c r="D49" s="77">
        <v>14240</v>
      </c>
      <c r="E49" s="320">
        <v>0</v>
      </c>
      <c r="F49" s="302">
        <f t="shared" si="3"/>
        <v>14240</v>
      </c>
    </row>
    <row r="50" spans="1:6" s="366" customFormat="1" ht="17.25" customHeight="1">
      <c r="A50" s="373">
        <v>15800</v>
      </c>
      <c r="B50" s="322"/>
      <c r="C50" s="323" t="s">
        <v>292</v>
      </c>
      <c r="D50" s="335">
        <v>4039</v>
      </c>
      <c r="E50" s="320">
        <v>0</v>
      </c>
      <c r="F50" s="300">
        <f t="shared" si="3"/>
        <v>4039</v>
      </c>
    </row>
    <row r="51" spans="1:6" s="366" customFormat="1" ht="17.25" customHeight="1">
      <c r="A51" s="372"/>
      <c r="B51" s="84"/>
      <c r="C51" s="313" t="s">
        <v>137</v>
      </c>
      <c r="D51" s="314">
        <f>SUM(D45:D50)</f>
        <v>52698</v>
      </c>
      <c r="E51" s="334">
        <f>SUM(E45:E50)</f>
        <v>39</v>
      </c>
      <c r="F51" s="315">
        <f>SUM(F45:F50)</f>
        <v>52737</v>
      </c>
    </row>
    <row r="52" ht="20.25" customHeight="1"/>
    <row r="53" ht="20.25" customHeight="1"/>
    <row r="54" ht="20.25" customHeight="1"/>
    <row r="55" ht="20.25" customHeight="1"/>
    <row r="56" ht="20.25" customHeight="1"/>
    <row r="57" spans="1:6" ht="17.25" customHeight="1">
      <c r="A57" s="377" t="s">
        <v>348</v>
      </c>
      <c r="B57" s="60"/>
      <c r="C57" s="60"/>
      <c r="D57" s="60"/>
      <c r="E57" s="124"/>
      <c r="F57" s="124"/>
    </row>
    <row r="58" spans="1:6" ht="18.75" customHeight="1">
      <c r="A58" s="365" t="s">
        <v>347</v>
      </c>
      <c r="B58" s="60"/>
      <c r="C58" s="60"/>
      <c r="D58" s="60"/>
      <c r="E58" s="124"/>
      <c r="F58" s="124"/>
    </row>
    <row r="59" spans="1:6" ht="18.75" customHeight="1">
      <c r="A59" s="365" t="s">
        <v>222</v>
      </c>
      <c r="B59" s="60"/>
      <c r="C59" s="60"/>
      <c r="D59" s="60"/>
      <c r="E59" s="124"/>
      <c r="F59" s="124"/>
    </row>
    <row r="60" spans="1:6" ht="14.25" customHeight="1">
      <c r="A60" s="62"/>
      <c r="B60" s="62"/>
      <c r="C60" s="62"/>
      <c r="D60" s="284"/>
      <c r="E60" s="284"/>
      <c r="F60" s="285" t="s">
        <v>104</v>
      </c>
    </row>
    <row r="61" spans="1:6" s="366" customFormat="1" ht="15" customHeight="1">
      <c r="A61" s="290" t="s">
        <v>53</v>
      </c>
      <c r="B61" s="286"/>
      <c r="C61" s="287"/>
      <c r="D61" s="288" t="s">
        <v>248</v>
      </c>
      <c r="E61" s="289"/>
      <c r="F61" s="290" t="s">
        <v>249</v>
      </c>
    </row>
    <row r="62" spans="1:6" s="366" customFormat="1" ht="15" customHeight="1">
      <c r="A62" s="293" t="s">
        <v>55</v>
      </c>
      <c r="B62" s="336" t="s">
        <v>105</v>
      </c>
      <c r="C62" s="292"/>
      <c r="D62" s="293" t="s">
        <v>296</v>
      </c>
      <c r="E62" s="294" t="s">
        <v>297</v>
      </c>
      <c r="F62" s="295" t="s">
        <v>248</v>
      </c>
    </row>
    <row r="63" spans="1:6" s="366" customFormat="1" ht="16.5" customHeight="1">
      <c r="A63" s="367"/>
      <c r="B63" s="71" t="s">
        <v>138</v>
      </c>
      <c r="C63" s="337" t="s">
        <v>326</v>
      </c>
      <c r="D63" s="70"/>
      <c r="E63" s="338"/>
      <c r="F63" s="231"/>
    </row>
    <row r="64" spans="1:6" s="366" customFormat="1" ht="16.5" customHeight="1">
      <c r="A64" s="370">
        <v>10100</v>
      </c>
      <c r="B64" s="304"/>
      <c r="C64" s="339" t="s">
        <v>327</v>
      </c>
      <c r="D64" s="87"/>
      <c r="E64" s="338"/>
      <c r="F64" s="231"/>
    </row>
    <row r="65" spans="1:6" s="366" customFormat="1" ht="16.5" customHeight="1">
      <c r="A65" s="370">
        <v>10103</v>
      </c>
      <c r="B65" s="304"/>
      <c r="C65" s="339" t="s">
        <v>328</v>
      </c>
      <c r="D65" s="324">
        <v>8084</v>
      </c>
      <c r="E65" s="325">
        <v>68</v>
      </c>
      <c r="F65" s="302">
        <f>SUM(D65:E65)</f>
        <v>8152</v>
      </c>
    </row>
    <row r="66" spans="1:6" s="366" customFormat="1" ht="16.5" customHeight="1">
      <c r="A66" s="370">
        <v>10105</v>
      </c>
      <c r="B66" s="304"/>
      <c r="C66" s="339" t="s">
        <v>329</v>
      </c>
      <c r="D66" s="324">
        <v>612</v>
      </c>
      <c r="E66" s="340">
        <v>2</v>
      </c>
      <c r="F66" s="302">
        <f aca="true" t="shared" si="4" ref="F66:F91">SUM(D66:E66)</f>
        <v>614</v>
      </c>
    </row>
    <row r="67" spans="1:6" s="366" customFormat="1" ht="16.5" customHeight="1">
      <c r="A67" s="370">
        <v>10107</v>
      </c>
      <c r="B67" s="304"/>
      <c r="C67" s="339" t="s">
        <v>330</v>
      </c>
      <c r="D67" s="341">
        <v>1342</v>
      </c>
      <c r="E67" s="325">
        <v>3</v>
      </c>
      <c r="F67" s="302">
        <f t="shared" si="4"/>
        <v>1345</v>
      </c>
    </row>
    <row r="68" spans="1:6" s="366" customFormat="1" ht="16.5" customHeight="1">
      <c r="A68" s="370">
        <v>10111</v>
      </c>
      <c r="B68" s="304"/>
      <c r="C68" s="339" t="s">
        <v>331</v>
      </c>
      <c r="D68" s="341">
        <v>161</v>
      </c>
      <c r="E68" s="325">
        <v>1</v>
      </c>
      <c r="F68" s="302">
        <f t="shared" si="4"/>
        <v>162</v>
      </c>
    </row>
    <row r="69" spans="1:6" s="366" customFormat="1" ht="16.5" customHeight="1">
      <c r="A69" s="369">
        <v>11700</v>
      </c>
      <c r="B69" s="305"/>
      <c r="C69" s="342" t="s">
        <v>228</v>
      </c>
      <c r="D69" s="302">
        <v>5396</v>
      </c>
      <c r="E69" s="320">
        <v>0</v>
      </c>
      <c r="F69" s="302">
        <f t="shared" si="4"/>
        <v>5396</v>
      </c>
    </row>
    <row r="70" spans="1:6" s="366" customFormat="1" ht="16.5" customHeight="1">
      <c r="A70" s="378" t="s">
        <v>349</v>
      </c>
      <c r="B70" s="322"/>
      <c r="C70" s="339" t="s">
        <v>141</v>
      </c>
      <c r="D70" s="341">
        <v>9703</v>
      </c>
      <c r="E70" s="320">
        <v>0</v>
      </c>
      <c r="F70" s="302">
        <f t="shared" si="4"/>
        <v>9703</v>
      </c>
    </row>
    <row r="71" spans="1:6" s="366" customFormat="1" ht="16.5" customHeight="1">
      <c r="A71" s="369">
        <v>12100</v>
      </c>
      <c r="B71" s="305"/>
      <c r="C71" s="342" t="s">
        <v>76</v>
      </c>
      <c r="D71" s="300">
        <v>19778</v>
      </c>
      <c r="E71" s="300">
        <v>45</v>
      </c>
      <c r="F71" s="302">
        <f t="shared" si="4"/>
        <v>19823</v>
      </c>
    </row>
    <row r="72" spans="1:6" s="366" customFormat="1" ht="16.5" customHeight="1">
      <c r="A72" s="369">
        <v>12300</v>
      </c>
      <c r="B72" s="305"/>
      <c r="C72" s="342" t="s">
        <v>332</v>
      </c>
      <c r="D72" s="302">
        <v>20600</v>
      </c>
      <c r="E72" s="302">
        <v>69</v>
      </c>
      <c r="F72" s="302">
        <f t="shared" si="4"/>
        <v>20669</v>
      </c>
    </row>
    <row r="73" spans="1:6" s="366" customFormat="1" ht="16.5" customHeight="1">
      <c r="A73" s="369">
        <v>13300</v>
      </c>
      <c r="B73" s="305"/>
      <c r="C73" s="342" t="s">
        <v>333</v>
      </c>
      <c r="D73" s="302">
        <v>97</v>
      </c>
      <c r="E73" s="302">
        <v>1</v>
      </c>
      <c r="F73" s="302">
        <f t="shared" si="4"/>
        <v>98</v>
      </c>
    </row>
    <row r="74" spans="1:6" s="366" customFormat="1" ht="16.5" customHeight="1">
      <c r="A74" s="371">
        <v>14900</v>
      </c>
      <c r="B74" s="310"/>
      <c r="C74" s="343" t="s">
        <v>144</v>
      </c>
      <c r="D74" s="300">
        <v>6887</v>
      </c>
      <c r="E74" s="300">
        <v>24</v>
      </c>
      <c r="F74" s="302">
        <f t="shared" si="4"/>
        <v>6911</v>
      </c>
    </row>
    <row r="75" spans="1:6" s="366" customFormat="1" ht="16.5" customHeight="1">
      <c r="A75" s="372"/>
      <c r="B75" s="84"/>
      <c r="C75" s="85" t="s">
        <v>145</v>
      </c>
      <c r="D75" s="314">
        <f>SUM(D65:D74)</f>
        <v>72660</v>
      </c>
      <c r="E75" s="314">
        <f>SUM(E65:E74)</f>
        <v>213</v>
      </c>
      <c r="F75" s="315">
        <f>SUM(F65:F74)</f>
        <v>72873</v>
      </c>
    </row>
    <row r="76" spans="1:6" s="366" customFormat="1" ht="16.5" customHeight="1">
      <c r="A76" s="375"/>
      <c r="B76" s="344" t="s">
        <v>147</v>
      </c>
      <c r="C76" s="89" t="s">
        <v>334</v>
      </c>
      <c r="D76" s="90"/>
      <c r="E76" s="316"/>
      <c r="F76" s="317">
        <f t="shared" si="4"/>
        <v>0</v>
      </c>
    </row>
    <row r="77" spans="1:6" s="366" customFormat="1" ht="16.5" customHeight="1">
      <c r="A77" s="368">
        <v>10800</v>
      </c>
      <c r="B77" s="345"/>
      <c r="C77" s="76" t="s">
        <v>335</v>
      </c>
      <c r="D77" s="300">
        <v>11911</v>
      </c>
      <c r="E77" s="300">
        <v>60</v>
      </c>
      <c r="F77" s="321">
        <f t="shared" si="4"/>
        <v>11971</v>
      </c>
    </row>
    <row r="78" spans="1:6" s="366" customFormat="1" ht="16.5" customHeight="1">
      <c r="A78" s="369">
        <v>15900</v>
      </c>
      <c r="B78" s="346"/>
      <c r="C78" s="347" t="s">
        <v>151</v>
      </c>
      <c r="D78" s="324">
        <v>5772</v>
      </c>
      <c r="E78" s="325">
        <v>45</v>
      </c>
      <c r="F78" s="302">
        <f t="shared" si="4"/>
        <v>5817</v>
      </c>
    </row>
    <row r="79" spans="1:6" s="366" customFormat="1" ht="16.5" customHeight="1">
      <c r="A79" s="369">
        <v>11600</v>
      </c>
      <c r="B79" s="346"/>
      <c r="C79" s="342" t="s">
        <v>150</v>
      </c>
      <c r="D79" s="300">
        <v>2545</v>
      </c>
      <c r="E79" s="300">
        <v>4</v>
      </c>
      <c r="F79" s="302">
        <f t="shared" si="4"/>
        <v>2549</v>
      </c>
    </row>
    <row r="80" spans="1:6" s="366" customFormat="1" ht="16.5" customHeight="1">
      <c r="A80" s="369"/>
      <c r="B80" s="305"/>
      <c r="C80" s="348" t="s">
        <v>282</v>
      </c>
      <c r="D80" s="324"/>
      <c r="E80" s="325"/>
      <c r="F80" s="302">
        <f t="shared" si="4"/>
        <v>0</v>
      </c>
    </row>
    <row r="81" spans="1:6" s="366" customFormat="1" ht="16.5" customHeight="1">
      <c r="A81" s="369">
        <v>14204</v>
      </c>
      <c r="B81" s="305"/>
      <c r="C81" s="348" t="s">
        <v>336</v>
      </c>
      <c r="D81" s="324">
        <v>360</v>
      </c>
      <c r="E81" s="340">
        <v>0</v>
      </c>
      <c r="F81" s="302">
        <f t="shared" si="4"/>
        <v>360</v>
      </c>
    </row>
    <row r="82" spans="1:6" s="366" customFormat="1" ht="16.5" customHeight="1">
      <c r="A82" s="369">
        <v>14219</v>
      </c>
      <c r="B82" s="305"/>
      <c r="C82" s="348" t="s">
        <v>337</v>
      </c>
      <c r="D82" s="324">
        <v>351</v>
      </c>
      <c r="E82" s="340">
        <v>0</v>
      </c>
      <c r="F82" s="302">
        <f t="shared" si="4"/>
        <v>351</v>
      </c>
    </row>
    <row r="83" spans="1:6" s="366" customFormat="1" ht="16.5" customHeight="1">
      <c r="A83" s="369">
        <v>15000</v>
      </c>
      <c r="B83" s="305"/>
      <c r="C83" s="348" t="s">
        <v>89</v>
      </c>
      <c r="D83" s="300">
        <v>5753</v>
      </c>
      <c r="E83" s="300">
        <v>8</v>
      </c>
      <c r="F83" s="302">
        <f t="shared" si="4"/>
        <v>5761</v>
      </c>
    </row>
    <row r="84" spans="1:6" s="366" customFormat="1" ht="16.5" customHeight="1">
      <c r="A84" s="379"/>
      <c r="B84" s="84"/>
      <c r="C84" s="349" t="s">
        <v>152</v>
      </c>
      <c r="D84" s="350">
        <f>SUM(D77:D83)</f>
        <v>26692</v>
      </c>
      <c r="E84" s="350">
        <f>SUM(E77:E83)</f>
        <v>117</v>
      </c>
      <c r="F84" s="315">
        <f>SUM(F77:F83)</f>
        <v>26809</v>
      </c>
    </row>
    <row r="85" spans="1:6" s="366" customFormat="1" ht="16.5" customHeight="1">
      <c r="A85" s="373"/>
      <c r="B85" s="351" t="s">
        <v>153</v>
      </c>
      <c r="C85" s="352" t="s">
        <v>338</v>
      </c>
      <c r="D85" s="73"/>
      <c r="E85" s="353"/>
      <c r="F85" s="298">
        <f t="shared" si="4"/>
        <v>0</v>
      </c>
    </row>
    <row r="86" spans="1:6" s="366" customFormat="1" ht="16.5" customHeight="1">
      <c r="A86" s="368">
        <v>11000</v>
      </c>
      <c r="B86" s="78"/>
      <c r="C86" s="339" t="s">
        <v>155</v>
      </c>
      <c r="D86" s="321">
        <v>4222</v>
      </c>
      <c r="E86" s="321">
        <v>22</v>
      </c>
      <c r="F86" s="321">
        <f t="shared" si="4"/>
        <v>4244</v>
      </c>
    </row>
    <row r="87" spans="1:6" s="366" customFormat="1" ht="16.5" customHeight="1">
      <c r="A87" s="380" t="s">
        <v>350</v>
      </c>
      <c r="B87" s="305"/>
      <c r="C87" s="81" t="s">
        <v>156</v>
      </c>
      <c r="D87" s="354">
        <v>126532</v>
      </c>
      <c r="E87" s="340">
        <v>0</v>
      </c>
      <c r="F87" s="300">
        <f t="shared" si="4"/>
        <v>126532</v>
      </c>
    </row>
    <row r="88" spans="1:6" s="366" customFormat="1" ht="16.5" customHeight="1">
      <c r="A88" s="372"/>
      <c r="B88" s="84"/>
      <c r="C88" s="85" t="s">
        <v>157</v>
      </c>
      <c r="D88" s="314">
        <f>SUM(D86:D87)</f>
        <v>130754</v>
      </c>
      <c r="E88" s="314">
        <f>SUM(E86:E87)</f>
        <v>22</v>
      </c>
      <c r="F88" s="315">
        <f>SUM(F86:F87)</f>
        <v>130776</v>
      </c>
    </row>
    <row r="89" spans="1:6" s="366" customFormat="1" ht="16.5" customHeight="1">
      <c r="A89" s="375"/>
      <c r="B89" s="71" t="s">
        <v>158</v>
      </c>
      <c r="C89" s="337" t="s">
        <v>339</v>
      </c>
      <c r="D89" s="355"/>
      <c r="E89" s="328"/>
      <c r="F89" s="329">
        <f t="shared" si="4"/>
        <v>0</v>
      </c>
    </row>
    <row r="90" spans="1:6" s="366" customFormat="1" ht="16.5" customHeight="1">
      <c r="A90" s="370">
        <v>11100</v>
      </c>
      <c r="B90" s="304"/>
      <c r="C90" s="339" t="s">
        <v>160</v>
      </c>
      <c r="D90" s="300">
        <v>14140</v>
      </c>
      <c r="E90" s="300">
        <v>42</v>
      </c>
      <c r="F90" s="321">
        <f t="shared" si="4"/>
        <v>14182</v>
      </c>
    </row>
    <row r="91" spans="1:6" s="366" customFormat="1" ht="16.5" customHeight="1">
      <c r="A91" s="371">
        <v>14201</v>
      </c>
      <c r="B91" s="310"/>
      <c r="C91" s="343" t="s">
        <v>340</v>
      </c>
      <c r="D91" s="324">
        <v>657</v>
      </c>
      <c r="E91" s="340">
        <v>0</v>
      </c>
      <c r="F91" s="302">
        <f t="shared" si="4"/>
        <v>657</v>
      </c>
    </row>
    <row r="92" spans="1:6" s="366" customFormat="1" ht="16.5" customHeight="1">
      <c r="A92" s="372"/>
      <c r="B92" s="84"/>
      <c r="C92" s="85" t="s">
        <v>161</v>
      </c>
      <c r="D92" s="314">
        <f>SUM(D90:D91)</f>
        <v>14797</v>
      </c>
      <c r="E92" s="314">
        <f>SUM(E90:E91)</f>
        <v>42</v>
      </c>
      <c r="F92" s="315">
        <f>SUM(F90:F91)</f>
        <v>14839</v>
      </c>
    </row>
    <row r="93" spans="1:6" s="366" customFormat="1" ht="16.5" customHeight="1">
      <c r="A93" s="367"/>
      <c r="B93" s="71" t="s">
        <v>162</v>
      </c>
      <c r="C93" s="337" t="s">
        <v>341</v>
      </c>
      <c r="D93" s="90"/>
      <c r="E93" s="356"/>
      <c r="F93" s="317">
        <f>SUM(D93:E93)</f>
        <v>0</v>
      </c>
    </row>
    <row r="94" spans="1:6" s="366" customFormat="1" ht="16.5" customHeight="1">
      <c r="A94" s="370">
        <v>11800</v>
      </c>
      <c r="B94" s="304"/>
      <c r="C94" s="339" t="s">
        <v>73</v>
      </c>
      <c r="D94" s="300">
        <v>14362</v>
      </c>
      <c r="E94" s="300">
        <v>41</v>
      </c>
      <c r="F94" s="321">
        <f>SUM(D94:E94)</f>
        <v>14403</v>
      </c>
    </row>
    <row r="95" spans="1:6" s="366" customFormat="1" ht="16.5" customHeight="1">
      <c r="A95" s="369">
        <v>12000</v>
      </c>
      <c r="B95" s="305"/>
      <c r="C95" s="342" t="s">
        <v>75</v>
      </c>
      <c r="D95" s="302">
        <v>4145</v>
      </c>
      <c r="E95" s="302">
        <v>2</v>
      </c>
      <c r="F95" s="302">
        <f>SUM(D95:E95)</f>
        <v>4147</v>
      </c>
    </row>
    <row r="96" spans="1:6" s="366" customFormat="1" ht="16.5" customHeight="1">
      <c r="A96" s="372"/>
      <c r="B96" s="84"/>
      <c r="C96" s="85" t="s">
        <v>166</v>
      </c>
      <c r="D96" s="314">
        <f>SUM(D94:D95)</f>
        <v>18507</v>
      </c>
      <c r="E96" s="314">
        <f>SUM(E94:E95)</f>
        <v>43</v>
      </c>
      <c r="F96" s="315">
        <f>SUM(F94:F95)</f>
        <v>18550</v>
      </c>
    </row>
    <row r="97" spans="1:6" s="366" customFormat="1" ht="16.5" customHeight="1">
      <c r="A97" s="367"/>
      <c r="B97" s="71" t="s">
        <v>167</v>
      </c>
      <c r="C97" s="337" t="s">
        <v>342</v>
      </c>
      <c r="D97" s="357"/>
      <c r="E97" s="316"/>
      <c r="F97" s="317">
        <f aca="true" t="shared" si="5" ref="F97:F103">SUM(D97:E97)</f>
        <v>0</v>
      </c>
    </row>
    <row r="98" spans="1:6" s="366" customFormat="1" ht="16.5" customHeight="1">
      <c r="A98" s="368">
        <v>10900</v>
      </c>
      <c r="B98" s="78"/>
      <c r="C98" s="76" t="s">
        <v>64</v>
      </c>
      <c r="D98" s="300">
        <v>4995</v>
      </c>
      <c r="E98" s="300">
        <v>3</v>
      </c>
      <c r="F98" s="321">
        <f t="shared" si="5"/>
        <v>4998</v>
      </c>
    </row>
    <row r="99" spans="1:6" s="366" customFormat="1" ht="16.5" customHeight="1">
      <c r="A99" s="369">
        <v>12800</v>
      </c>
      <c r="B99" s="305"/>
      <c r="C99" s="342" t="s">
        <v>343</v>
      </c>
      <c r="D99" s="302">
        <v>298</v>
      </c>
      <c r="E99" s="302">
        <v>2</v>
      </c>
      <c r="F99" s="302">
        <f t="shared" si="5"/>
        <v>300</v>
      </c>
    </row>
    <row r="100" spans="1:6" s="366" customFormat="1" ht="16.5" customHeight="1">
      <c r="A100" s="369"/>
      <c r="B100" s="305"/>
      <c r="C100" s="358" t="s">
        <v>282</v>
      </c>
      <c r="D100" s="302"/>
      <c r="E100" s="321"/>
      <c r="F100" s="302"/>
    </row>
    <row r="101" spans="1:6" s="366" customFormat="1" ht="16.5" customHeight="1">
      <c r="A101" s="369">
        <v>14202</v>
      </c>
      <c r="B101" s="305"/>
      <c r="C101" s="342" t="s">
        <v>344</v>
      </c>
      <c r="D101" s="324">
        <v>303</v>
      </c>
      <c r="E101" s="359">
        <v>0</v>
      </c>
      <c r="F101" s="302">
        <f t="shared" si="5"/>
        <v>303</v>
      </c>
    </row>
    <row r="102" spans="1:6" s="366" customFormat="1" ht="16.5" customHeight="1">
      <c r="A102" s="370">
        <v>14220</v>
      </c>
      <c r="B102" s="304"/>
      <c r="C102" s="339" t="s">
        <v>345</v>
      </c>
      <c r="D102" s="341">
        <v>189</v>
      </c>
      <c r="E102" s="359">
        <v>0</v>
      </c>
      <c r="F102" s="302">
        <f t="shared" si="5"/>
        <v>189</v>
      </c>
    </row>
    <row r="103" spans="1:6" s="366" customFormat="1" ht="16.5" customHeight="1">
      <c r="A103" s="376">
        <v>15700</v>
      </c>
      <c r="B103" s="80"/>
      <c r="C103" s="81" t="s">
        <v>92</v>
      </c>
      <c r="D103" s="300">
        <v>2366</v>
      </c>
      <c r="E103" s="300">
        <v>9</v>
      </c>
      <c r="F103" s="302">
        <f t="shared" si="5"/>
        <v>2375</v>
      </c>
    </row>
    <row r="104" spans="1:6" s="366" customFormat="1" ht="16.5" customHeight="1">
      <c r="A104" s="372"/>
      <c r="B104" s="84"/>
      <c r="C104" s="85" t="s">
        <v>171</v>
      </c>
      <c r="D104" s="314">
        <f>SUM(D98:D103)</f>
        <v>8151</v>
      </c>
      <c r="E104" s="314">
        <f>SUM(E98:E103)</f>
        <v>14</v>
      </c>
      <c r="F104" s="315">
        <f>SUM(F97:F103)</f>
        <v>8165</v>
      </c>
    </row>
    <row r="105" spans="1:6" s="366" customFormat="1" ht="16.5" customHeight="1">
      <c r="A105" s="376">
        <v>19000</v>
      </c>
      <c r="B105" s="80"/>
      <c r="C105" s="360" t="s">
        <v>174</v>
      </c>
      <c r="D105" s="300">
        <v>86565</v>
      </c>
      <c r="E105" s="361">
        <v>0</v>
      </c>
      <c r="F105" s="302">
        <f>SUM(D105:E105)</f>
        <v>86565</v>
      </c>
    </row>
    <row r="106" spans="1:6" s="366" customFormat="1" ht="16.5" customHeight="1">
      <c r="A106" s="381"/>
      <c r="B106" s="362"/>
      <c r="C106" s="363" t="s">
        <v>175</v>
      </c>
      <c r="D106" s="314">
        <f>SUM(D23+D31+D40+D43+D51+D75+D84+D88+D92+D96+D104+D105)</f>
        <v>921330</v>
      </c>
      <c r="E106" s="314">
        <f>SUM(E23+E31+E40+E43+E51+E75+E84+E88+E92+E96+E104+E105)</f>
        <v>7670</v>
      </c>
      <c r="F106" s="314">
        <f>SUM(F23+F31+F40+F43+F51+F75+F84+F88+F92+F96+F104+F105)</f>
        <v>929000</v>
      </c>
    </row>
    <row r="107" spans="1:4" ht="12.75" customHeight="1">
      <c r="A107" s="121">
        <v>36156</v>
      </c>
      <c r="B107" s="60"/>
      <c r="C107" s="4"/>
      <c r="D107" s="4"/>
    </row>
    <row r="108" spans="1:4" ht="12.75" customHeight="1">
      <c r="A108" s="382" t="s">
        <v>351</v>
      </c>
      <c r="B108" s="60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Asmaa</cp:lastModifiedBy>
  <cp:lastPrinted>1998-12-27T11:32:28Z</cp:lastPrinted>
  <dcterms:created xsi:type="dcterms:W3CDTF">1997-12-17T10:14:40Z</dcterms:created>
  <dcterms:modified xsi:type="dcterms:W3CDTF">2013-12-16T06:30:23Z</dcterms:modified>
  <cp:category/>
  <cp:version/>
  <cp:contentType/>
  <cp:contentStatus/>
</cp:coreProperties>
</file>