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10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  <sheet name="5" sheetId="9" r:id="rId9"/>
    <sheet name="5-1" sheetId="10" r:id="rId10"/>
    <sheet name="5-2" sheetId="11" r:id="rId11"/>
  </sheets>
  <definedNames/>
  <calcPr fullCalcOnLoad="1"/>
</workbook>
</file>

<file path=xl/sharedStrings.xml><?xml version="1.0" encoding="utf-8"?>
<sst xmlns="http://schemas.openxmlformats.org/spreadsheetml/2006/main" count="555" uniqueCount="423">
  <si>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</si>
  <si>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</si>
  <si>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</si>
  <si>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</si>
  <si>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</si>
  <si>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</si>
  <si>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وزارة الخارجيـــــــــــــــــــــــة</t>
  </si>
  <si>
    <t>وزارة البريد والبرق والهاتـــف</t>
  </si>
  <si>
    <t>وزارة النفـــــط والمعــــــــــادن</t>
  </si>
  <si>
    <t xml:space="preserve">1)   صافي ايرادات النفـــــــط </t>
  </si>
  <si>
    <t>مكتب مستشار جلالة السلطان لشئون التخطيط العمراني</t>
  </si>
  <si>
    <t>مكتب نائــب رئيس الوزراء للشــؤون القانونية</t>
  </si>
  <si>
    <t>الهيئة القومية للكشافات والمرشـدات</t>
  </si>
  <si>
    <t>تقديرات الموازنة</t>
  </si>
  <si>
    <t>البيـــــــــــــــــان</t>
  </si>
  <si>
    <t>سكرتارية مجلس الوزراء</t>
  </si>
  <si>
    <t>وزارة الماليـــــــــة والاقتصـاد</t>
  </si>
  <si>
    <t>وزارة الزراعــة والأسمـــاك</t>
  </si>
  <si>
    <t>هيئة حسم المنازعات التجاريـة</t>
  </si>
  <si>
    <t>وزارة التراث القومي والثقافــــــــــة</t>
  </si>
  <si>
    <t>ديوان البلاط السلطانـي</t>
  </si>
  <si>
    <t>وزارة المواصــــــــــــــــــــلات</t>
  </si>
  <si>
    <t>أولا : الايـــــــــــــــــرادات :</t>
  </si>
  <si>
    <t>2)   ايرادات الغـــــاز الطبيعي</t>
  </si>
  <si>
    <t xml:space="preserve">   المصروفات الجاريــــــــة : </t>
  </si>
  <si>
    <t xml:space="preserve">6)   اجمالي الايــــــــــرادات </t>
  </si>
  <si>
    <t xml:space="preserve">7)  الدفـاع والامـن القومي </t>
  </si>
  <si>
    <t>9)  فوائـــــد على القروض</t>
  </si>
  <si>
    <t>11)  جملة المصروفــات الجارية</t>
  </si>
  <si>
    <t>ثالثا : وسائل التمويــــــــــل :</t>
  </si>
  <si>
    <t>رقــم الحســــــاب</t>
  </si>
  <si>
    <t>بند</t>
  </si>
  <si>
    <t>فصل</t>
  </si>
  <si>
    <t>باب</t>
  </si>
  <si>
    <t xml:space="preserve">   الاجمـــــــــــالـي ( أ + ب )</t>
  </si>
  <si>
    <t xml:space="preserve">   ضريبة الدخل على الشركات والمؤسسات</t>
  </si>
  <si>
    <t xml:space="preserve">   ضريبة المرتبات (مساهمة الشركات في مشاريع التدريب المهني)</t>
  </si>
  <si>
    <t xml:space="preserve">   رخص ممارسة الاعمال التجارية</t>
  </si>
  <si>
    <t xml:space="preserve">   رسوم فنادق وملاهي</t>
  </si>
  <si>
    <t xml:space="preserve">   رخص محلية مختلفة</t>
  </si>
  <si>
    <t xml:space="preserve">   ايرادات بيع الكهربــــاء</t>
  </si>
  <si>
    <t xml:space="preserve">   ايرادات كهرباء مختلفة</t>
  </si>
  <si>
    <t xml:space="preserve">   ايرادات بيع الميــــاة</t>
  </si>
  <si>
    <t xml:space="preserve">   ايرادات مياة مختلفة</t>
  </si>
  <si>
    <t xml:space="preserve">   ايرادات البريـــــــــد</t>
  </si>
  <si>
    <t xml:space="preserve">   ايرادات المطــارات</t>
  </si>
  <si>
    <t xml:space="preserve">   ايرادات الموانــــيء</t>
  </si>
  <si>
    <t xml:space="preserve">   فائض الهيئات العامــــــــــــــــــة</t>
  </si>
  <si>
    <t xml:space="preserve">   ايرادات تأجير عقارات حكومية</t>
  </si>
  <si>
    <t xml:space="preserve">   أرباح الاستثمارات الحكوميـــــة</t>
  </si>
  <si>
    <t xml:space="preserve">   فوائد على ودائع البنوك والقروض المدنية</t>
  </si>
  <si>
    <t xml:space="preserve">   رسوم الهجرة والجـــــــــــوازات</t>
  </si>
  <si>
    <t xml:space="preserve">   رسوم وأتعاب أدارية مختلفـــــة</t>
  </si>
  <si>
    <t xml:space="preserve">   تعويضات وغرامات وجزاءات</t>
  </si>
  <si>
    <t xml:space="preserve">   ايرادات تعديــــــــــــــــن </t>
  </si>
  <si>
    <t xml:space="preserve">   مبيعات مواد غذائيـــــــة</t>
  </si>
  <si>
    <t xml:space="preserve">   ايرادات زراعية مختلفة</t>
  </si>
  <si>
    <t xml:space="preserve">   ايرادات الاسمــــــــــاك</t>
  </si>
  <si>
    <t xml:space="preserve">   ايرادات طبيـــــــــــــــة</t>
  </si>
  <si>
    <t xml:space="preserve">   مبيعات سلع بأسعار مخفضة</t>
  </si>
  <si>
    <t xml:space="preserve">   ايرادات متنوعـــــــــــة</t>
  </si>
  <si>
    <t xml:space="preserve">   جملة الايرادات غير الضريبية</t>
  </si>
  <si>
    <t xml:space="preserve">   جملة ايـــــــرادات الضرائب والرسوم</t>
  </si>
  <si>
    <t xml:space="preserve"> أ - ايـــــــرادات الضرائب والرسوم :</t>
  </si>
  <si>
    <t xml:space="preserve"> ب - ايـــــــرادات غير ضريبية :</t>
  </si>
  <si>
    <t xml:space="preserve">   رسوم المعاملات العقاريـــــــــــــة</t>
  </si>
  <si>
    <t xml:space="preserve">   رسوم البلدية على الايجــــــــارات</t>
  </si>
  <si>
    <t xml:space="preserve">   رخص وسائل النقـــل</t>
  </si>
  <si>
    <t xml:space="preserve">   رسوم امتياز مرافــق</t>
  </si>
  <si>
    <t xml:space="preserve">   رسوم جمركيــــــــــة</t>
  </si>
  <si>
    <t>رقــم</t>
  </si>
  <si>
    <t>الموازنة</t>
  </si>
  <si>
    <t>الــــوزارة / الدائـــــــرة</t>
  </si>
  <si>
    <t>جدول رقم (1/2)</t>
  </si>
  <si>
    <t>جملة قطاع الخدمات العامة</t>
  </si>
  <si>
    <t>(3) قطاع الأمن والنظام العام :</t>
  </si>
  <si>
    <t>جملة قطاع الأمن والنظام العام</t>
  </si>
  <si>
    <t>وزارة العدل والاوقاف والشؤون الاسلامية (شئون العدل)</t>
  </si>
  <si>
    <t>المحكمـــــــــــــــة الجــــــــزائية</t>
  </si>
  <si>
    <t>محافظــــــــــــــــــــة مسقـــــــط</t>
  </si>
  <si>
    <t>(4) قطــــاع التعليم :</t>
  </si>
  <si>
    <t>جملة قطــــاع التعليم</t>
  </si>
  <si>
    <t>(5) قطــــاع الصحة :</t>
  </si>
  <si>
    <t>جملة قطــــاع الصحة</t>
  </si>
  <si>
    <t>وزارة الصحـــــــــــــــــــة</t>
  </si>
  <si>
    <t>(6) قطاع الضمان والرعاية الاجتماعية :</t>
  </si>
  <si>
    <t>جملة قطاع الضمان والرعاية الاجتماعية</t>
  </si>
  <si>
    <t>جملة قطاع الاسكان</t>
  </si>
  <si>
    <t>ديوان البلاط السلطانـي (بلدية مسقط ومكتب تطوير صحار)</t>
  </si>
  <si>
    <t>وزارة الاسكـــــــــــــــــــــــــــان</t>
  </si>
  <si>
    <t>وزارة العدل والاوقاف والشؤون الاسلامية (الشئون الاسلامية)</t>
  </si>
  <si>
    <t>وزارة التراث القومي والثقافة</t>
  </si>
  <si>
    <t>وزارة الاعـــــــــــــــــــــــــلام</t>
  </si>
  <si>
    <t>جملة قطاع الطاقة والوقـــود</t>
  </si>
  <si>
    <t>(7) قطاع الاسكان :</t>
  </si>
  <si>
    <t>(9) قطاع الطاقة والوقـــود :</t>
  </si>
  <si>
    <t>(10) قطاع الزراعة وشئون الغابات والأسماك والصيد :</t>
  </si>
  <si>
    <t>جملة قطاع الزراعة وشئون الغابات والأسماك والصيد</t>
  </si>
  <si>
    <t>الهيئة العامة للمواصلات السلكية واللاسلكية</t>
  </si>
  <si>
    <t>وزارة الكهربــاء والميـــــــــــاه (قطاع الكهرباء)</t>
  </si>
  <si>
    <t>(12) قطاع النقل والمواصــــــلات :</t>
  </si>
  <si>
    <t>جملة قطاع النقل والمواصــــــــلات</t>
  </si>
  <si>
    <t>(13) شئون اقتصادية أخـــــــرى :</t>
  </si>
  <si>
    <t>جملة شئون اقتصادية أخـــــــرى</t>
  </si>
  <si>
    <t>البنك المركزي العمانـــــــــي</t>
  </si>
  <si>
    <t>الاخـــــــــــــــــرى :</t>
  </si>
  <si>
    <t>وزارة الماليـــــــــة والاقتصـاد (تمويل مؤسسات أخرى)</t>
  </si>
  <si>
    <t>جملة قطاع الاخـــــــــــــــــرى</t>
  </si>
  <si>
    <t>الاجمـــــــــــــــــــــــــــــــــالي</t>
  </si>
  <si>
    <t xml:space="preserve"> ايرادات رأسماليـــــــة :</t>
  </si>
  <si>
    <t xml:space="preserve">   ايرادات بيع مساكن اجتماعية ومباني حكومية</t>
  </si>
  <si>
    <t xml:space="preserve">   ايرادات بيع أراضـــــــــي حكوميــــــــــــــــــة</t>
  </si>
  <si>
    <t xml:space="preserve">   اجمالي تقديرات الايرادات الرأسمالية</t>
  </si>
  <si>
    <t>استردادات رأسمالية :</t>
  </si>
  <si>
    <t xml:space="preserve">   استردادات اقساط القروض :</t>
  </si>
  <si>
    <t xml:space="preserve">     استرداد قروض من هيئات ومؤسسات عامـة وغيرهـا</t>
  </si>
  <si>
    <t xml:space="preserve">     بيع الاستثمارات في هيئات ومؤسسات عامة وخاصـة</t>
  </si>
  <si>
    <t xml:space="preserve">   بيع استثمــــــــــــــــــــارات :</t>
  </si>
  <si>
    <t>تقديرات الايرادات والاستردادات الرأسمالية</t>
  </si>
  <si>
    <t>جدول رقم (1/3)</t>
  </si>
  <si>
    <t>وزارة الاســـــــــــــكان</t>
  </si>
  <si>
    <t>قطاع الاسكــــــــــــــــان :</t>
  </si>
  <si>
    <t>اجمالي تقديرات الايرادات الرأسمالية</t>
  </si>
  <si>
    <t>الأخـــــــــــــــــرى :</t>
  </si>
  <si>
    <t>وزارة الماليـــــــــة والاقتصــاد (تمويل مؤسسات أخرى)</t>
  </si>
  <si>
    <t>اجمالي تقديرات الاستردادات الرأسماليـــــــــة</t>
  </si>
  <si>
    <t>( الف ريال عماني )</t>
  </si>
  <si>
    <t>جملة
المصروفات</t>
  </si>
  <si>
    <t>رقـــم
الموازنة</t>
  </si>
  <si>
    <t>(1) قطاع الخدمــــــــــــات العامة :</t>
  </si>
  <si>
    <t>مكتب مستشار جلالة السلطان للاتصالات الخارجيــــــة</t>
  </si>
  <si>
    <t>مخصصات الوزراء والوكــــــــــــــــلاء</t>
  </si>
  <si>
    <t>الأمانة العامة للجنة العليا للمؤتمــــــرات</t>
  </si>
  <si>
    <t>مكتب المستشار الخـــــاص لجلالـــــــــــــــــــــة السلطان</t>
  </si>
  <si>
    <t>مكتب الممثل الخـــــاص لجلالـــــــــــة السلطان</t>
  </si>
  <si>
    <t>ديـــوان البلاط السلطانــي</t>
  </si>
  <si>
    <t>جملة قطاع الخدمات العامـــــــة</t>
  </si>
  <si>
    <t>-</t>
  </si>
  <si>
    <t>ديــــــــوان البـلاط السلطانــــــي (مخصصات الوزراء والشيوخ)</t>
  </si>
  <si>
    <t>(4) قطاع التعليـــــــــــم :</t>
  </si>
  <si>
    <t>جملة قطاع التعليـــــــــــم</t>
  </si>
  <si>
    <t>(5) قطاع الصحــــــــة :</t>
  </si>
  <si>
    <t>وزارة الصحــــــــــة</t>
  </si>
  <si>
    <t>جملة قطاع الصحــــــــة</t>
  </si>
  <si>
    <t>(7) قطاع الاسكـــــــــــان :</t>
  </si>
  <si>
    <t>جملة قطاع الاسكـــــــــــان</t>
  </si>
  <si>
    <t>ديـــوان البلاط السلطانــي ويشمل :</t>
  </si>
  <si>
    <t xml:space="preserve"> - مكتب تطوير صحار</t>
  </si>
  <si>
    <t xml:space="preserve"> - مستشار حفــظ البيئة</t>
  </si>
  <si>
    <t xml:space="preserve"> - بلديــــة مسقـــــــــــط</t>
  </si>
  <si>
    <t>وزارة الكهربــاء والميــــــــــــاه (قطاع المياة)</t>
  </si>
  <si>
    <t>(8) قطاع الترفية الثقافة والشئون الدينية :</t>
  </si>
  <si>
    <t>(11) قطاع التعدين والتصنيع والانشاء :</t>
  </si>
  <si>
    <t>جملة قطاع التعدين والتصنيع والانشاء</t>
  </si>
  <si>
    <t>(9) قطاع الطاقة والوقــــــــود :</t>
  </si>
  <si>
    <t>جملة قطاع الطاقة والوقــــــــود</t>
  </si>
  <si>
    <t>11901 من</t>
  </si>
  <si>
    <t>11907 الى</t>
  </si>
  <si>
    <t>(12) قطاع النقل والمواصـــــلات :</t>
  </si>
  <si>
    <t>جملة قطاع النقل والمواصـــــلات</t>
  </si>
  <si>
    <t>الأمانة العامة لمجلس التنمية</t>
  </si>
  <si>
    <t>احتياطي مخصـــــــــــــــص</t>
  </si>
  <si>
    <t>الاجمــــــــــــــــــــــــــــــالي</t>
  </si>
  <si>
    <t>البيـــــــــــــــــــــان</t>
  </si>
  <si>
    <t xml:space="preserve">    المصروفات الاستثمــــارية :</t>
  </si>
  <si>
    <t>16)  جملة المصروفات الاستثمــــارية</t>
  </si>
  <si>
    <t xml:space="preserve">الايرادات </t>
  </si>
  <si>
    <t>المقــــــدرة</t>
  </si>
  <si>
    <t>وزارة الخارجيــــــــــــــــــــــة</t>
  </si>
  <si>
    <t>وزارة المالية والاقتصاد (مخصصات الوزراء والوكلاء)</t>
  </si>
  <si>
    <t>شرطة عمــــــــــــان السلطانية</t>
  </si>
  <si>
    <t>وزارة الـداخـلـيـــــــــــــــــــــــــة</t>
  </si>
  <si>
    <t>(8) قطاع الترفية والثقافة والشئون الدينية :</t>
  </si>
  <si>
    <t>جملة قطاع الترفية والثقافة والشئون الدينية</t>
  </si>
  <si>
    <t xml:space="preserve">المصروفات
الجــــــــارية </t>
  </si>
  <si>
    <t>المصروفات
الرأسماليــــة</t>
  </si>
  <si>
    <t>11908 و</t>
  </si>
  <si>
    <t>موازنات الفائض والدعـــم :</t>
  </si>
  <si>
    <t>مكتب مستشار جلالة السلطان لشئون التخطيط الاقتصادي</t>
  </si>
  <si>
    <t xml:space="preserve">   - الهيئة لعامة للمخازن والاحتياطي الغذائي</t>
  </si>
  <si>
    <t xml:space="preserve">   - ســـوق مسقـــط للأوراق الماليـــــــــــــــة</t>
  </si>
  <si>
    <t>جدول رقم (5)</t>
  </si>
  <si>
    <t>اعتمادات
مشاريع جديدة</t>
  </si>
  <si>
    <t>جملة
الاعتمادات</t>
  </si>
  <si>
    <t>جامعة السلطان قابــــــــــوس</t>
  </si>
  <si>
    <t>الهيئة لعامة للمخازن والاحتياطي الغذائي</t>
  </si>
  <si>
    <t>3)   ايرادات جاريـة أخــــــرى (جدول رقم 2)</t>
  </si>
  <si>
    <t>4)   ايرادات رأسماليــــــــــــــة (جدول رقم 3)</t>
  </si>
  <si>
    <t>5)   استردادات رأسماليـــــــــة (جدول رقم 3)</t>
  </si>
  <si>
    <r>
      <t>ثانيا : الانفاق العــــــــام</t>
    </r>
    <r>
      <rPr>
        <b/>
        <sz val="16"/>
        <color indexed="12"/>
        <rFont val="PT Bold Heading"/>
        <family val="0"/>
      </rPr>
      <t xml:space="preserve"> :</t>
    </r>
  </si>
  <si>
    <t>8)  الوزارات المدنيـــــــــة (جدول رقم 4)</t>
  </si>
  <si>
    <t>10) حصة الحكومة في المصروفات المتكررة لشركة تنمية نفط عمان المحدودة.</t>
  </si>
  <si>
    <t>12)  المصروفات الانمائية للوزارات المدنيـــة (جدول رقم 5)</t>
  </si>
  <si>
    <t>13)  حصة الحكومة في المصروفات الانمائية لشركة تنمية نفط عمان المحدودة.</t>
  </si>
  <si>
    <t>14)  المصروفات الرأسمالية للوزارات المدنية (جدول رقم 4)</t>
  </si>
  <si>
    <t>15)  مصروفات التنقيب عن الغـــــاز الطبيعي</t>
  </si>
  <si>
    <t>17)  مساهمات في مؤسسات دولية واقليمية ومحلية</t>
  </si>
  <si>
    <t>20)  بنك عمان للزراعة والأسماك</t>
  </si>
  <si>
    <t>19)  دعم بنك الاسكـــان العمانــــي</t>
  </si>
  <si>
    <t>18)  دعم القطاع الصناعـــــــــــــي</t>
  </si>
  <si>
    <t>21) دعم بنك تنمية عمـــــــــــــــان</t>
  </si>
  <si>
    <t xml:space="preserve">    المساهمـــــــــات ودعم القطاع الخاص :</t>
  </si>
  <si>
    <t>22)  جملة المساهمـــــــــات والدعم</t>
  </si>
  <si>
    <t>23)  اجمالي الانفاق العــــــــــــــــام (11 + 16 + 22)</t>
  </si>
  <si>
    <t xml:space="preserve">تقديرات الايرادات الجارية الأخرى حسب التخصصات الوظيفية </t>
  </si>
  <si>
    <t>تقديرات الايرادات الجارية الأخرى</t>
  </si>
  <si>
    <t>وزارة الماليـــــــــة والاقتصــاد</t>
  </si>
  <si>
    <t>وزارة العدل والاوقاف والشؤون الاسلامية</t>
  </si>
  <si>
    <t>هيئة حسم المنازعات التجارية</t>
  </si>
  <si>
    <t xml:space="preserve">  </t>
  </si>
  <si>
    <t>الـــــــــــــــــوزارة / الــــــدائرة</t>
  </si>
  <si>
    <t>وزارة البلديات الاقليميـــــة والبيئة</t>
  </si>
  <si>
    <t>مجلس مستشار جلالة السلطان لشئون التخطيط العمراني</t>
  </si>
  <si>
    <t>جامعة السلطان قابوس</t>
  </si>
  <si>
    <t>موازنات الفائض والدعم</t>
  </si>
  <si>
    <t>الهيئة العامة للرياضة والأنشطة الشبابية</t>
  </si>
  <si>
    <t>وزارة المالية والاقتصاد (تمويل مؤسسات)</t>
  </si>
  <si>
    <t>الايرادات
المقـــــــدرة</t>
  </si>
  <si>
    <t>رقـــــم
الموازنــة</t>
  </si>
  <si>
    <t>وزارة الداخليــــــــــــــــــــــــــة</t>
  </si>
  <si>
    <t>وزارة الاعــــــــــــــــــــــــــلام</t>
  </si>
  <si>
    <t>وزارة التجـــارة والصناعــــــة</t>
  </si>
  <si>
    <t>وزارة الشؤون الاجتماعية والعمل</t>
  </si>
  <si>
    <t>وزارة التراث القومي والثقافــــــة</t>
  </si>
  <si>
    <t>وزارة الكهربــاء والمياه</t>
  </si>
  <si>
    <t>وزارة المواصـــــــــلات</t>
  </si>
  <si>
    <t>وزارة الاسكـــــــــــــــان</t>
  </si>
  <si>
    <t>وزارة التربيــــــــة والتعليـــــــــــم</t>
  </si>
  <si>
    <t>وزارة الصحــــــــــــــــــــــــــــــــة</t>
  </si>
  <si>
    <t>محافظــــــــــــــــــــة مسقـــــــــــط</t>
  </si>
  <si>
    <t>وزارة البريد والبرق والهاتــــــــف</t>
  </si>
  <si>
    <t>جامعـــة السلطان قابــــــــــوس</t>
  </si>
  <si>
    <t>المحكمــــــــــــــة الجــــــــزائية</t>
  </si>
  <si>
    <t>وزارة موارد الميـــــــــاه</t>
  </si>
  <si>
    <t>شرطة عمــان السلطانية</t>
  </si>
  <si>
    <t>وزارة الدفــــــــــــــــــاع</t>
  </si>
  <si>
    <t>هيئة التدريب المهنـــــــي</t>
  </si>
  <si>
    <t xml:space="preserve">   الاجمـــــــــــــــــــالي</t>
  </si>
  <si>
    <t>وزارة النفــــــــط والمعـــــــادن</t>
  </si>
  <si>
    <t>(1) قطاع الخدمات العامه :</t>
  </si>
  <si>
    <t>مكتب مستشار جلالة السلطان لشئون التخطيط العمرانــي</t>
  </si>
  <si>
    <t>وزارة الدفــــــــــــــــــــــــــــاع</t>
  </si>
  <si>
    <t>وزارة التربية والتعليــم</t>
  </si>
  <si>
    <t>هيئة التدريب المهنــــي</t>
  </si>
  <si>
    <t>( ألف ريال عماني )</t>
  </si>
  <si>
    <t>الايرادات</t>
  </si>
  <si>
    <t>المقـــــدرة</t>
  </si>
  <si>
    <t>تقديرات المصروفات الجارية والرأسمالية</t>
  </si>
  <si>
    <t>جدول رقم (1/4)</t>
  </si>
  <si>
    <t>وزارة الكهربــاء والميـــــــــــاه</t>
  </si>
  <si>
    <t>اللجنة العليا للتدريب المهني والعمل</t>
  </si>
  <si>
    <t>مكتب نائــب رئيس الوزراء للشــؤون القانونيـة</t>
  </si>
  <si>
    <t>وزارة الـداخـلـيــــــــــــــــــــــة</t>
  </si>
  <si>
    <t>وزارة التجـــارة والصناعـــــة</t>
  </si>
  <si>
    <t>وزارة النفـــــط والمعـــــــــادن</t>
  </si>
  <si>
    <t>وزارة الصحــــــــــــــــــــــــة</t>
  </si>
  <si>
    <t>وزارة التربيــــــــــــة والتعليم</t>
  </si>
  <si>
    <t>وزارة البريد والبرق والهاتــف</t>
  </si>
  <si>
    <t>وزارة البلديات الاقليميــة والبيئة</t>
  </si>
  <si>
    <t>الأمانـــة العامـــة لمجلس التنمية</t>
  </si>
  <si>
    <t>مكتب مستشار جلالة السلطان لشئون التخطيط العمرانــــي</t>
  </si>
  <si>
    <t>مكتب مستشار جلالة السلطان للاتصالات الخارجيــــــــــة</t>
  </si>
  <si>
    <t>مكتب المستشار الخـــــاص لجلالـــــــــــــــــــــة السلطـــان</t>
  </si>
  <si>
    <t>أمانة سر اللجنة العليا لتخطيط المـدن</t>
  </si>
  <si>
    <t>الأمانة العامة لمجلس الشـــــــــــورى</t>
  </si>
  <si>
    <t>جــــامعة السلطان قابـــــــــــــــــوس</t>
  </si>
  <si>
    <t>المحكمـــــــــــــــة الجــــــــــــــــزائية</t>
  </si>
  <si>
    <t>هيئة حسم المنازعات التجاريـــــــــة</t>
  </si>
  <si>
    <t>الأمانة العامة للجنة العليا للمؤتمرات</t>
  </si>
  <si>
    <t>مخصصات الوزراء والوكــــــــــلاء</t>
  </si>
  <si>
    <t>موازنـــــات الفائـض والدعــــــــــــم</t>
  </si>
  <si>
    <t>اللجنة العليا للتدريب المهني والعمــل</t>
  </si>
  <si>
    <t>وزارة موارد الميــــــــــــــــــــــــــــاه</t>
  </si>
  <si>
    <t>الأمانة العامة لمجلس الشــــــــــــــــورى</t>
  </si>
  <si>
    <t>11202 و</t>
  </si>
  <si>
    <t>هيئـــــة التدريـــــــــــــب المهنــــــي</t>
  </si>
  <si>
    <t>مكتب وزير الدولة ومحافظ ظفـار</t>
  </si>
  <si>
    <t>موازنات الفائض والدعم / وكالة الأنباء العمانية</t>
  </si>
  <si>
    <t>وزارة الاعـــــــــــــــــــــــــــــــــــلام</t>
  </si>
  <si>
    <t>موازنات الفائض والدعم / الهيئة العامة لتسويق المنتجات الزراعية</t>
  </si>
  <si>
    <t>موازنات الفائض والدعم (هيئة منطقة الرسيل)</t>
  </si>
  <si>
    <t>القطــــــــــــاع / الــــــــــــــوزارة</t>
  </si>
  <si>
    <t>اعتمادات
المشاريع المستمرة</t>
  </si>
  <si>
    <t>وزارة النفط والمعادن : المعادن</t>
  </si>
  <si>
    <t>وزارة النفط والمعادن : الغـــــاز</t>
  </si>
  <si>
    <t>وزارة النفط والمعادن : النفـــــط</t>
  </si>
  <si>
    <t>وزارة التجارة والصناعة : الصناعة</t>
  </si>
  <si>
    <t>وزارة الزراعة والاسماك : الزراعة</t>
  </si>
  <si>
    <t>وزارة الزراعة والاسماك : الاسماك</t>
  </si>
  <si>
    <t>وزارة الزراعة والاسماك : (الري وموارد المياه)</t>
  </si>
  <si>
    <t>احتياطي دعــــــــم التنمية الصناعية</t>
  </si>
  <si>
    <t>هيئة منطقة الرسيـــل الصناعيــــــــة</t>
  </si>
  <si>
    <t>(أ) قطاع الانتاج السلعــــي :</t>
  </si>
  <si>
    <t>مجموع القطــــــــــــــــــاع</t>
  </si>
  <si>
    <t>(ب) قطاع الانتاج الخدمي :</t>
  </si>
  <si>
    <t>وزارة التجارة والصناعة : التجــارة</t>
  </si>
  <si>
    <t>وزارة التجارة والصناعة : السياحـة</t>
  </si>
  <si>
    <t>وزارة الكهرباء والمياه : الكهرباء</t>
  </si>
  <si>
    <t>وزارة الكهرباء والمياه : الميـــــاه</t>
  </si>
  <si>
    <t>ســـوق مسقـــط للأوراق الماليـــــــــــــــة</t>
  </si>
  <si>
    <t>وزارة الاسكـــــــــــــــــــــــــــــــان</t>
  </si>
  <si>
    <t>الهيئة العامة لتسويق المنتجات الزراعيــة</t>
  </si>
  <si>
    <t>وزارة التربيــــــــــــــــــــة والتعليــــــــــم</t>
  </si>
  <si>
    <t>وزارة الخدمـــــــة المدنيــــــة</t>
  </si>
  <si>
    <t>معهـــــد الأدارة العامــــــــــة</t>
  </si>
  <si>
    <t>المحكمــــــــــــة الجــــــــزائية</t>
  </si>
  <si>
    <t>وزارة الصحــــــــــــــة</t>
  </si>
  <si>
    <t>احتياطـــــي لبرنامـــــــج التعميــــــن</t>
  </si>
  <si>
    <t>(ج) قطاع الهياكل الاجتماعية :</t>
  </si>
  <si>
    <t>(د) قطاع الهياكل الاساسية :</t>
  </si>
  <si>
    <t>ديوان البلاط السلطاني : (الديوان العام)</t>
  </si>
  <si>
    <t>ديوان البلاط السلطاني : بلدية مسقــــط</t>
  </si>
  <si>
    <t>ديوان البلاط السلطاني : مكتب تطوير صحــار</t>
  </si>
  <si>
    <t>وزارة الـداخـلـيـــــــــــة</t>
  </si>
  <si>
    <t>وزارة الخارجيــــــــــــة</t>
  </si>
  <si>
    <t>وزارة المواصلات : المطارات</t>
  </si>
  <si>
    <t>وزارة المواصلات : الموانــيء</t>
  </si>
  <si>
    <t>وزارة المواصلات : الطـــــرق</t>
  </si>
  <si>
    <t>مكتب وزير الدولة ومحافظ ظفار</t>
  </si>
  <si>
    <t xml:space="preserve"> ( مجلس المناقصات )</t>
  </si>
  <si>
    <t>وزارة الماليـة والاقتصاد</t>
  </si>
  <si>
    <t>وزارة الزراعــــــــة ووالثروة السمكيــــــــة</t>
  </si>
  <si>
    <t>اللجنة العليا للاحتفالات بالعيد الوطني</t>
  </si>
  <si>
    <t>ديــــــوان البلاط السلطانـــــــي</t>
  </si>
  <si>
    <t>وزارة البلديات الاقليمية والبيئـة</t>
  </si>
  <si>
    <t>وزارة مـــوارد الميـــــــــــــــــــاه</t>
  </si>
  <si>
    <t>وزارة الزراعــة والثروة السمكية</t>
  </si>
  <si>
    <t xml:space="preserve">   ايرادات أخــــــــــــرى (نفطية أخرى)</t>
  </si>
  <si>
    <t>حسب التخصصات الوظيفية للوزارات المدنية للسنة المالية 1993 م</t>
  </si>
  <si>
    <t>تقديرات الايرادات والاستردادات الرأسمالية للسنة المالية 1993 م (حسب البنود)</t>
  </si>
  <si>
    <t>وزارة الخدمـــــة المدنيــــــة</t>
  </si>
  <si>
    <t>الأمانة العامة لمجلس الخدمة المدنية</t>
  </si>
  <si>
    <t>الأمانة العامة لمجلس الخدمة المدنيـة</t>
  </si>
  <si>
    <t>اللجنة العليا للاحتفالات بالعيـد الوطنـــي</t>
  </si>
  <si>
    <t xml:space="preserve"> الشرعي والوعظ والارشاد)</t>
  </si>
  <si>
    <t>وزارة العدل والاوقاف والشؤون الاسلامية (معهد القضاء</t>
  </si>
  <si>
    <t>موازنات الفائض والدعم / دعم المواطنين والمؤسسات الأخرى</t>
  </si>
  <si>
    <t>وزارة الخدمـــــــــة المدنيـــــــــــــــة</t>
  </si>
  <si>
    <t>وزارة الشؤون الاجتماعية والعمــــل</t>
  </si>
  <si>
    <t xml:space="preserve"> - مستشار جلالة السلطان للشئون البيئية</t>
  </si>
  <si>
    <t>الموازنة الانمائية لعام 1993 م</t>
  </si>
  <si>
    <t>مكتب وزير الدولة ومحافظ ظفــار</t>
  </si>
  <si>
    <t>جدول رقم (1/5)</t>
  </si>
  <si>
    <t>القطـــــــــــــــــــــــــاع</t>
  </si>
  <si>
    <t>المعادن والمحاجر</t>
  </si>
  <si>
    <t>الصناعة التحويلية</t>
  </si>
  <si>
    <t>مجموع قطاع الانتاج السلعي</t>
  </si>
  <si>
    <t>الغاز الطبيعـــــــي</t>
  </si>
  <si>
    <t>النفط الخـــــــــــام</t>
  </si>
  <si>
    <t>الزراعـــــــــــــــة</t>
  </si>
  <si>
    <t>الاسمـــــــــــــــاك</t>
  </si>
  <si>
    <t>الكهرباء</t>
  </si>
  <si>
    <t>البريد والبرق والهاتف</t>
  </si>
  <si>
    <t>مجموع قطاع الانتاج الخدمي</t>
  </si>
  <si>
    <t>التدريب المهني</t>
  </si>
  <si>
    <t>الأعلام والثقافة والشئون الاسلامية</t>
  </si>
  <si>
    <t>المراكز الاجتماعية</t>
  </si>
  <si>
    <t>مجموع قطاع الهياكل الاجتماعية</t>
  </si>
  <si>
    <t>التجــارة</t>
  </si>
  <si>
    <t>الاسكــان</t>
  </si>
  <si>
    <t>الميـــــاه</t>
  </si>
  <si>
    <t>التعليـــــــــــــــم</t>
  </si>
  <si>
    <t>الصحــــــــــــة</t>
  </si>
  <si>
    <t>مراكـــز الشبـــــاب</t>
  </si>
  <si>
    <t>المطارات</t>
  </si>
  <si>
    <t>تخطيط المدن وخدمات البلديات</t>
  </si>
  <si>
    <t>البيئة ومكافحة التلوث</t>
  </si>
  <si>
    <t>الطـــــرق</t>
  </si>
  <si>
    <t>الموانــيء</t>
  </si>
  <si>
    <t>الأدارة الحكوميـــــــــة</t>
  </si>
  <si>
    <t>الــري وموارد الميـــاه</t>
  </si>
  <si>
    <t>مجموع قطاع الهياكل الاساسية</t>
  </si>
  <si>
    <t>السياحـة</t>
  </si>
  <si>
    <t>الاجمـــــــــــــــــــالي</t>
  </si>
  <si>
    <t>المجمــــــــــــــــــــــــــــوع</t>
  </si>
  <si>
    <t>مــحــافـــظــــــــــة مـســــقــــــط</t>
  </si>
  <si>
    <t>مـــنـــطـــقــــــــــة الـبـــاطـــنـــة</t>
  </si>
  <si>
    <t>مــحــافـــظــــــــــة مـــســـنــــدم</t>
  </si>
  <si>
    <t>مـــنـــطـــقــــــــــة الـظــاهـــــرة</t>
  </si>
  <si>
    <t>الـمــنـــطـــقــــــــة الداخـــلـــيـــة</t>
  </si>
  <si>
    <t>الـمــنـــطـــقــــــــة الـشــرقــيــــة</t>
  </si>
  <si>
    <t>مـــنـــطـــقــــــــــة الـــوســطـــى</t>
  </si>
  <si>
    <t>ذات طــبــيـــعـــــة شـــامــــلــــة</t>
  </si>
  <si>
    <t>خـــــــــارج الــســـــلــطــنــــــــة</t>
  </si>
  <si>
    <t>مــحــافـــظــــــــــة ظــــــفـــــــار</t>
  </si>
  <si>
    <t>الموازنة العامة للدولة للسنة المالية 1994 م</t>
  </si>
  <si>
    <t>24)  العجز الجاري (6 - 23)</t>
  </si>
  <si>
    <t xml:space="preserve">        - القروض متوقع استلامها</t>
  </si>
  <si>
    <t xml:space="preserve">        - القروض المتوقع سدادهـا</t>
  </si>
  <si>
    <t>25)  صافي المعونــــات</t>
  </si>
  <si>
    <t>26)  صافي الاقتــــــــراض</t>
  </si>
  <si>
    <t>27)  صافي حصيلة اصدار السندات الحكومية</t>
  </si>
  <si>
    <t>28)  استخدام أرصدة الدولــــــــة</t>
  </si>
  <si>
    <t>29)  جملة وسائل التمويـل</t>
  </si>
  <si>
    <t>للوزارات والوحدات الحكومية والهيئات العامة للسنة المالية 1994 م</t>
  </si>
  <si>
    <t>الأمانــة العامــة لمجلس التنميـــــة</t>
  </si>
  <si>
    <t>الهيئة العامة لأنشطة الشباب الرياضية والثقافية</t>
  </si>
  <si>
    <t>معهد الأدارة العامـــــــــة</t>
  </si>
  <si>
    <t>معهد الأدارة العامــــــة</t>
  </si>
  <si>
    <t>جدول رقم (2/2)</t>
  </si>
  <si>
    <t>تقديرات الايرادات الجارية الأخرى للسنة المالية 1994 م (حسب البنود)</t>
  </si>
  <si>
    <t>هيئـــــة التدريـــــب المهنــي</t>
  </si>
  <si>
    <t>معهد الادارة العامــــــــــــــة</t>
  </si>
  <si>
    <t>تقديرات المصروفات الجارية والرأسمالية للسنة المالية 1994 م</t>
  </si>
  <si>
    <t>حسب التخصصات الوظيفية للوزارات المدنية للسنة المالية 1994 م</t>
  </si>
  <si>
    <t>مـعـهــــــد الادارة الـعـامــــــــــــــــة</t>
  </si>
  <si>
    <t>أمانة سر اللجنة العليا لتخطيط المدن</t>
  </si>
  <si>
    <t>وزارة البلديــات الاقليمية والبيئـة</t>
  </si>
  <si>
    <t>وزارة موارد الميــــــــــــــــــــــاه</t>
  </si>
  <si>
    <t xml:space="preserve">جملة قطاع الترفية الثقافة والشئون الدينية </t>
  </si>
  <si>
    <t>المقدر صرفه خلال عام 1994 م</t>
  </si>
  <si>
    <t>الجملة (أ + ب + ج + د)</t>
  </si>
  <si>
    <t xml:space="preserve">* تشمل هذه الاعتمادات ارصدة المشاريع الجديدة المعتمدة في الخطة الخمسية الرابعة والتي بدأ تنفيذها </t>
  </si>
  <si>
    <t xml:space="preserve">  اعتبارا من 1/1/1991 اضافة إلى المشاريع المقرر البدء بتنفيذها خلال عام 1994 م</t>
  </si>
  <si>
    <t>الموازنـــة الانمائيــــة لعـــــــام 1994 م</t>
  </si>
  <si>
    <t>أ- قطاع الانتاج السلعي :</t>
  </si>
  <si>
    <t>ب- قطاع الانتاج الخدمي :</t>
  </si>
  <si>
    <t>ج- قطاع الهياكل الاجتماعية :</t>
  </si>
  <si>
    <t>د- قطاع الهياكل الأساسية :</t>
  </si>
  <si>
    <t>النقـــــــل</t>
  </si>
  <si>
    <t>المقدر صرفه خلال عام 1994</t>
  </si>
  <si>
    <t>جدول رقم (2/5)</t>
  </si>
  <si>
    <t>الموازنـــة الانمائيــــة لعـــــــام 1994 م (حسب المناطـــــق)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</si>
</sst>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F_Najed"/>
      <family val="0"/>
    </font>
    <font>
      <sz val="19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b/>
      <sz val="16"/>
      <color indexed="62"/>
      <name val="Arial"/>
      <family val="2"/>
    </font>
    <font>
      <b/>
      <sz val="16"/>
      <color indexed="56"/>
      <name val="PT Bold Heading"/>
      <family val="0"/>
    </font>
    <font>
      <b/>
      <sz val="18"/>
      <color indexed="56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6"/>
      <color theme="3"/>
      <name val="Arial"/>
      <family val="2"/>
    </font>
    <font>
      <b/>
      <sz val="16"/>
      <color theme="3" tint="0.39998000860214233"/>
      <name val="PT Bold Heading"/>
      <family val="0"/>
    </font>
    <font>
      <b/>
      <sz val="18"/>
      <color theme="3" tint="0.39998000860214233"/>
      <name val="AF_Najed"/>
      <family val="0"/>
    </font>
    <font>
      <b/>
      <sz val="14"/>
      <color theme="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199999332428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medium">
        <color theme="3" tint="0.3999499976634979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hair">
        <color theme="3" tint="0.3998199999332428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500108718872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500108718872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6000785827637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87999200820923"/>
      </top>
      <bottom style="hair">
        <color theme="3" tint="0.39987999200820923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87999200820923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8199999332428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8199999332428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199999332428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500108718872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6000785827637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799920082092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499976634979"/>
      </bottom>
    </border>
    <border>
      <left style="medium">
        <color theme="3" tint="0.39987999200820923"/>
      </left>
      <right style="medium">
        <color theme="3" tint="0.39987999200820923"/>
      </right>
      <top style="hair">
        <color theme="3" tint="0.3998500108718872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9100029468536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4" fillId="0" borderId="11" xfId="0" applyFont="1" applyFill="1" applyBorder="1" applyAlignment="1">
      <alignment horizontal="right" vertical="top" readingOrder="2"/>
    </xf>
    <xf numFmtId="0" fontId="14" fillId="0" borderId="12" xfId="0" applyFont="1" applyFill="1" applyBorder="1" applyAlignment="1">
      <alignment horizontal="right" vertical="center" readingOrder="2"/>
    </xf>
    <xf numFmtId="0" fontId="12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 readingOrder="2"/>
    </xf>
    <xf numFmtId="0" fontId="16" fillId="33" borderId="15" xfId="0" applyFont="1" applyFill="1" applyBorder="1" applyAlignment="1">
      <alignment horizontal="right" vertical="center" readingOrder="2"/>
    </xf>
    <xf numFmtId="0" fontId="16" fillId="33" borderId="16" xfId="0" applyFont="1" applyFill="1" applyBorder="1" applyAlignment="1">
      <alignment horizontal="right" vertical="center" readingOrder="2"/>
    </xf>
    <xf numFmtId="0" fontId="16" fillId="33" borderId="17" xfId="0" applyFont="1" applyFill="1" applyBorder="1" applyAlignment="1">
      <alignment horizontal="right" vertical="center" readingOrder="2"/>
    </xf>
    <xf numFmtId="0" fontId="16" fillId="33" borderId="18" xfId="0" applyFont="1" applyFill="1" applyBorder="1" applyAlignment="1">
      <alignment horizontal="right" vertical="center" readingOrder="2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0" applyFont="1" applyFill="1" applyBorder="1" applyAlignment="1">
      <alignment horizontal="right" vertical="center" readingOrder="2"/>
    </xf>
    <xf numFmtId="0" fontId="61" fillId="0" borderId="10" xfId="0" applyFont="1" applyFill="1" applyBorder="1" applyAlignment="1">
      <alignment horizontal="right" vertical="center" readingOrder="2"/>
    </xf>
    <xf numFmtId="0" fontId="61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top" readingOrder="2"/>
    </xf>
    <xf numFmtId="0" fontId="4" fillId="0" borderId="23" xfId="0" applyFont="1" applyFill="1" applyBorder="1" applyAlignment="1">
      <alignment horizontal="right" vertical="top" readingOrder="2"/>
    </xf>
    <xf numFmtId="0" fontId="61" fillId="33" borderId="2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6" fillId="33" borderId="52" xfId="0" applyFont="1" applyFill="1" applyBorder="1" applyAlignment="1">
      <alignment horizontal="center" vertical="center" readingOrder="2"/>
    </xf>
    <xf numFmtId="0" fontId="4" fillId="0" borderId="34" xfId="0" applyFont="1" applyFill="1" applyBorder="1" applyAlignment="1">
      <alignment/>
    </xf>
    <xf numFmtId="0" fontId="16" fillId="33" borderId="52" xfId="0" applyFont="1" applyFill="1" applyBorder="1" applyAlignment="1">
      <alignment horizontal="right" vertical="center" readingOrder="2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right" readingOrder="2"/>
    </xf>
    <xf numFmtId="0" fontId="18" fillId="0" borderId="0" xfId="0" applyFont="1" applyAlignment="1">
      <alignment/>
    </xf>
    <xf numFmtId="0" fontId="0" fillId="0" borderId="55" xfId="0" applyBorder="1" applyAlignment="1">
      <alignment/>
    </xf>
    <xf numFmtId="0" fontId="4" fillId="0" borderId="5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4" fillId="0" borderId="3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 horizontal="right" readingOrder="2"/>
    </xf>
    <xf numFmtId="0" fontId="0" fillId="0" borderId="57" xfId="0" applyBorder="1" applyAlignment="1">
      <alignment horizontal="right" readingOrder="2"/>
    </xf>
    <xf numFmtId="0" fontId="0" fillId="0" borderId="58" xfId="0" applyBorder="1" applyAlignment="1">
      <alignment/>
    </xf>
    <xf numFmtId="0" fontId="0" fillId="0" borderId="58" xfId="0" applyBorder="1" applyAlignment="1">
      <alignment horizontal="right" readingOrder="2"/>
    </xf>
    <xf numFmtId="0" fontId="0" fillId="0" borderId="59" xfId="0" applyBorder="1" applyAlignment="1">
      <alignment horizontal="right" readingOrder="2"/>
    </xf>
    <xf numFmtId="0" fontId="14" fillId="0" borderId="60" xfId="0" applyFont="1" applyFill="1" applyBorder="1" applyAlignment="1">
      <alignment horizontal="right" vertical="center" readingOrder="2"/>
    </xf>
    <xf numFmtId="0" fontId="16" fillId="33" borderId="61" xfId="0" applyFont="1" applyFill="1" applyBorder="1" applyAlignment="1">
      <alignment horizontal="right" vertical="center" readingOrder="2"/>
    </xf>
    <xf numFmtId="0" fontId="16" fillId="33" borderId="62" xfId="0" applyFont="1" applyFill="1" applyBorder="1" applyAlignment="1">
      <alignment horizontal="right" vertical="center" readingOrder="2"/>
    </xf>
    <xf numFmtId="0" fontId="61" fillId="0" borderId="26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64" xfId="0" applyBorder="1" applyAlignment="1">
      <alignment/>
    </xf>
    <xf numFmtId="0" fontId="4" fillId="0" borderId="65" xfId="0" applyFont="1" applyFill="1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Fill="1" applyBorder="1" applyAlignment="1">
      <alignment/>
    </xf>
    <xf numFmtId="0" fontId="16" fillId="33" borderId="68" xfId="0" applyFont="1" applyFill="1" applyBorder="1" applyAlignment="1">
      <alignment horizontal="center" vertical="center" readingOrder="2"/>
    </xf>
    <xf numFmtId="0" fontId="4" fillId="0" borderId="6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 horizontal="center"/>
    </xf>
    <xf numFmtId="0" fontId="0" fillId="0" borderId="78" xfId="0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85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7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vertical="center"/>
    </xf>
    <xf numFmtId="0" fontId="0" fillId="0" borderId="82" xfId="0" applyBorder="1" applyAlignment="1">
      <alignment horizontal="center"/>
    </xf>
    <xf numFmtId="0" fontId="4" fillId="0" borderId="79" xfId="0" applyFont="1" applyFill="1" applyBorder="1" applyAlignment="1">
      <alignment horizontal="center" vertical="center" readingOrder="1"/>
    </xf>
    <xf numFmtId="0" fontId="4" fillId="0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horizontal="center" vertical="center"/>
    </xf>
    <xf numFmtId="0" fontId="16" fillId="33" borderId="99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readingOrder="2"/>
    </xf>
    <xf numFmtId="0" fontId="4" fillId="0" borderId="47" xfId="0" applyFont="1" applyFill="1" applyBorder="1" applyAlignment="1">
      <alignment horizontal="right" readingOrder="2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101" xfId="0" applyNumberFormat="1" applyFont="1" applyFill="1" applyBorder="1" applyAlignment="1">
      <alignment horizontal="center" vertic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right" readingOrder="2"/>
    </xf>
    <xf numFmtId="0" fontId="1" fillId="0" borderId="105" xfId="0" applyFont="1" applyFill="1" applyBorder="1" applyAlignment="1">
      <alignment vertical="center"/>
    </xf>
    <xf numFmtId="0" fontId="1" fillId="0" borderId="106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4" fillId="0" borderId="109" xfId="0" applyNumberFormat="1" applyFont="1" applyFill="1" applyBorder="1" applyAlignment="1">
      <alignment horizontal="center" vertical="center"/>
    </xf>
    <xf numFmtId="0" fontId="4" fillId="0" borderId="110" xfId="0" applyNumberFormat="1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 readingOrder="1"/>
    </xf>
    <xf numFmtId="0" fontId="61" fillId="33" borderId="112" xfId="0" applyFont="1" applyFill="1" applyBorder="1" applyAlignment="1">
      <alignment horizontal="center" vertical="center" readingOrder="2"/>
    </xf>
    <xf numFmtId="0" fontId="61" fillId="33" borderId="113" xfId="0" applyFont="1" applyFill="1" applyBorder="1" applyAlignment="1">
      <alignment horizontal="center" vertical="center" readingOrder="2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 readingOrder="2"/>
    </xf>
    <xf numFmtId="0" fontId="0" fillId="0" borderId="94" xfId="0" applyBorder="1" applyAlignment="1">
      <alignment horizont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61" fillId="33" borderId="122" xfId="0" applyFont="1" applyFill="1" applyBorder="1" applyAlignment="1">
      <alignment horizontal="center" vertical="center" readingOrder="2"/>
    </xf>
    <xf numFmtId="0" fontId="4" fillId="0" borderId="123" xfId="0" applyNumberFormat="1" applyFont="1" applyFill="1" applyBorder="1" applyAlignment="1">
      <alignment horizontal="center" vertical="center"/>
    </xf>
    <xf numFmtId="0" fontId="61" fillId="33" borderId="124" xfId="0" applyFont="1" applyFill="1" applyBorder="1" applyAlignment="1">
      <alignment horizontal="centerContinuous" vertical="center" readingOrder="2"/>
    </xf>
    <xf numFmtId="0" fontId="4" fillId="0" borderId="125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23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NumberFormat="1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right" vertical="center"/>
    </xf>
    <xf numFmtId="0" fontId="0" fillId="0" borderId="94" xfId="0" applyBorder="1" applyAlignment="1">
      <alignment horizontal="center"/>
    </xf>
    <xf numFmtId="0" fontId="0" fillId="0" borderId="131" xfId="0" applyBorder="1" applyAlignment="1">
      <alignment horizont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61" fillId="33" borderId="122" xfId="0" applyFont="1" applyFill="1" applyBorder="1" applyAlignment="1">
      <alignment horizontal="center" vertical="center"/>
    </xf>
    <xf numFmtId="0" fontId="61" fillId="33" borderId="132" xfId="0" applyFont="1" applyFill="1" applyBorder="1" applyAlignment="1">
      <alignment horizontal="center" vertical="center"/>
    </xf>
    <xf numFmtId="0" fontId="4" fillId="0" borderId="133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4" fillId="0" borderId="135" xfId="0" applyNumberFormat="1" applyFont="1" applyFill="1" applyBorder="1" applyAlignment="1">
      <alignment horizontal="center" vertical="center"/>
    </xf>
    <xf numFmtId="0" fontId="16" fillId="33" borderId="136" xfId="0" applyFont="1" applyFill="1" applyBorder="1" applyAlignment="1">
      <alignment horizontal="center" vertical="center"/>
    </xf>
    <xf numFmtId="0" fontId="4" fillId="0" borderId="122" xfId="0" applyNumberFormat="1" applyFont="1" applyFill="1" applyBorder="1" applyAlignment="1">
      <alignment horizontal="center" vertical="center"/>
    </xf>
    <xf numFmtId="0" fontId="4" fillId="0" borderId="137" xfId="0" applyNumberFormat="1" applyFont="1" applyFill="1" applyBorder="1" applyAlignment="1">
      <alignment horizontal="right" vertical="center"/>
    </xf>
    <xf numFmtId="0" fontId="4" fillId="0" borderId="137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139" xfId="0" applyNumberFormat="1" applyFont="1" applyFill="1" applyBorder="1" applyAlignment="1">
      <alignment horizontal="center" vertical="center"/>
    </xf>
    <xf numFmtId="0" fontId="16" fillId="33" borderId="140" xfId="0" applyFont="1" applyFill="1" applyBorder="1" applyAlignment="1">
      <alignment horizontal="center" vertical="center"/>
    </xf>
    <xf numFmtId="0" fontId="13" fillId="0" borderId="133" xfId="0" applyNumberFormat="1" applyFont="1" applyFill="1" applyBorder="1" applyAlignment="1">
      <alignment horizontal="center" vertical="center"/>
    </xf>
    <xf numFmtId="0" fontId="13" fillId="0" borderId="141" xfId="0" applyNumberFormat="1" applyFont="1" applyFill="1" applyBorder="1" applyAlignment="1">
      <alignment horizontal="center" vertical="center"/>
    </xf>
    <xf numFmtId="0" fontId="13" fillId="0" borderId="142" xfId="0" applyNumberFormat="1" applyFont="1" applyFill="1" applyBorder="1" applyAlignment="1">
      <alignment horizontal="center" vertical="center"/>
    </xf>
    <xf numFmtId="0" fontId="17" fillId="33" borderId="9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13" fillId="0" borderId="143" xfId="0" applyNumberFormat="1" applyFont="1" applyFill="1" applyBorder="1" applyAlignment="1">
      <alignment horizontal="center" vertical="center" readingOrder="1"/>
    </xf>
    <xf numFmtId="0" fontId="4" fillId="0" borderId="18" xfId="0" applyFont="1" applyFill="1" applyBorder="1" applyAlignment="1">
      <alignment horizontal="center" vertical="center"/>
    </xf>
    <xf numFmtId="0" fontId="0" fillId="0" borderId="144" xfId="0" applyBorder="1" applyAlignment="1">
      <alignment/>
    </xf>
    <xf numFmtId="0" fontId="4" fillId="0" borderId="107" xfId="0" applyFont="1" applyFill="1" applyBorder="1" applyAlignment="1">
      <alignment horizontal="right" vertical="center" readingOrder="2"/>
    </xf>
    <xf numFmtId="0" fontId="4" fillId="0" borderId="145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center" vertical="center" readingOrder="1"/>
    </xf>
    <xf numFmtId="0" fontId="0" fillId="0" borderId="131" xfId="0" applyBorder="1" applyAlignment="1">
      <alignment/>
    </xf>
    <xf numFmtId="0" fontId="4" fillId="0" borderId="146" xfId="0" applyFont="1" applyFill="1" applyBorder="1" applyAlignment="1">
      <alignment horizontal="right" vertical="center" readingOrder="2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47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0" fontId="4" fillId="0" borderId="149" xfId="0" applyNumberFormat="1" applyFont="1" applyFill="1" applyBorder="1" applyAlignment="1">
      <alignment horizontal="center" vertical="center"/>
    </xf>
    <xf numFmtId="0" fontId="4" fillId="0" borderId="150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 vertical="center"/>
    </xf>
    <xf numFmtId="0" fontId="4" fillId="0" borderId="152" xfId="0" applyNumberFormat="1" applyFont="1" applyFill="1" applyBorder="1" applyAlignment="1">
      <alignment horizontal="center" vertical="center"/>
    </xf>
    <xf numFmtId="0" fontId="4" fillId="0" borderId="153" xfId="0" applyNumberFormat="1" applyFont="1" applyFill="1" applyBorder="1" applyAlignment="1">
      <alignment horizontal="center" vertical="center"/>
    </xf>
    <xf numFmtId="0" fontId="4" fillId="0" borderId="154" xfId="0" applyNumberFormat="1" applyFont="1" applyFill="1" applyBorder="1" applyAlignment="1">
      <alignment horizontal="center" vertical="center"/>
    </xf>
    <xf numFmtId="0" fontId="4" fillId="0" borderId="155" xfId="0" applyNumberFormat="1" applyFont="1" applyFill="1" applyBorder="1" applyAlignment="1">
      <alignment horizontal="center" vertical="center"/>
    </xf>
    <xf numFmtId="0" fontId="12" fillId="33" borderId="156" xfId="0" applyNumberFormat="1" applyFont="1" applyFill="1" applyBorder="1" applyAlignment="1">
      <alignment horizontal="center" vertical="center"/>
    </xf>
    <xf numFmtId="0" fontId="16" fillId="33" borderId="157" xfId="0" applyNumberFormat="1" applyFont="1" applyFill="1" applyBorder="1" applyAlignment="1">
      <alignment horizontal="center" vertical="center" readingOrder="1"/>
    </xf>
    <xf numFmtId="0" fontId="4" fillId="0" borderId="158" xfId="0" applyNumberFormat="1" applyFont="1" applyFill="1" applyBorder="1" applyAlignment="1">
      <alignment horizontal="center" vertical="center"/>
    </xf>
    <xf numFmtId="0" fontId="4" fillId="0" borderId="159" xfId="0" applyNumberFormat="1" applyFont="1" applyFill="1" applyBorder="1" applyAlignment="1">
      <alignment horizontal="center" vertical="center"/>
    </xf>
    <xf numFmtId="0" fontId="12" fillId="33" borderId="160" xfId="0" applyNumberFormat="1" applyFont="1" applyFill="1" applyBorder="1" applyAlignment="1">
      <alignment horizontal="center" vertical="center"/>
    </xf>
    <xf numFmtId="0" fontId="16" fillId="33" borderId="161" xfId="0" applyNumberFormat="1" applyFont="1" applyFill="1" applyBorder="1" applyAlignment="1">
      <alignment horizontal="center" vertical="center"/>
    </xf>
    <xf numFmtId="0" fontId="12" fillId="33" borderId="162" xfId="0" applyNumberFormat="1" applyFont="1" applyFill="1" applyBorder="1" applyAlignment="1">
      <alignment horizontal="center" vertical="center"/>
    </xf>
    <xf numFmtId="0" fontId="16" fillId="33" borderId="16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0" borderId="141" xfId="0" applyNumberFormat="1" applyFont="1" applyFill="1" applyBorder="1" applyAlignment="1">
      <alignment horizontal="center" vertical="center"/>
    </xf>
    <xf numFmtId="0" fontId="4" fillId="0" borderId="142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>
      <alignment horizontal="center" vertical="center"/>
    </xf>
    <xf numFmtId="0" fontId="16" fillId="33" borderId="99" xfId="0" applyNumberFormat="1" applyFont="1" applyFill="1" applyBorder="1" applyAlignment="1">
      <alignment horizontal="center" vertical="center"/>
    </xf>
    <xf numFmtId="0" fontId="4" fillId="0" borderId="165" xfId="0" applyNumberFormat="1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vertical="center"/>
    </xf>
    <xf numFmtId="0" fontId="4" fillId="0" borderId="16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3" fillId="0" borderId="168" xfId="0" applyNumberFormat="1" applyFont="1" applyFill="1" applyBorder="1" applyAlignment="1">
      <alignment horizontal="center" vertical="center"/>
    </xf>
    <xf numFmtId="0" fontId="13" fillId="0" borderId="135" xfId="0" applyNumberFormat="1" applyFont="1" applyFill="1" applyBorder="1" applyAlignment="1">
      <alignment horizontal="center" vertical="center"/>
    </xf>
    <xf numFmtId="0" fontId="17" fillId="33" borderId="169" xfId="0" applyNumberFormat="1" applyFont="1" applyFill="1" applyBorder="1" applyAlignment="1">
      <alignment horizontal="center" vertical="center"/>
    </xf>
    <xf numFmtId="0" fontId="16" fillId="33" borderId="170" xfId="0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readingOrder="2"/>
    </xf>
    <xf numFmtId="0" fontId="12" fillId="33" borderId="13" xfId="0" applyFont="1" applyFill="1" applyBorder="1" applyAlignment="1">
      <alignment horizontal="center" vertical="center" readingOrder="2"/>
    </xf>
    <xf numFmtId="0" fontId="0" fillId="0" borderId="171" xfId="0" applyBorder="1" applyAlignment="1">
      <alignment horizontal="right" readingOrder="2"/>
    </xf>
    <xf numFmtId="0" fontId="4" fillId="0" borderId="172" xfId="0" applyNumberFormat="1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/>
    </xf>
    <xf numFmtId="0" fontId="16" fillId="33" borderId="174" xfId="0" applyNumberFormat="1" applyFont="1" applyFill="1" applyBorder="1" applyAlignment="1">
      <alignment horizontal="right" vertical="center"/>
    </xf>
    <xf numFmtId="0" fontId="16" fillId="33" borderId="174" xfId="0" applyNumberFormat="1" applyFont="1" applyFill="1" applyBorder="1" applyAlignment="1">
      <alignment horizontal="right" vertical="center" readingOrder="2"/>
    </xf>
    <xf numFmtId="0" fontId="0" fillId="0" borderId="81" xfId="0" applyBorder="1" applyAlignment="1">
      <alignment horizontal="center" readingOrder="2"/>
    </xf>
    <xf numFmtId="0" fontId="4" fillId="0" borderId="175" xfId="0" applyNumberFormat="1" applyFont="1" applyFill="1" applyBorder="1" applyAlignment="1">
      <alignment horizontal="center" vertical="center"/>
    </xf>
    <xf numFmtId="0" fontId="0" fillId="0" borderId="176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4" fillId="0" borderId="177" xfId="0" applyFont="1" applyFill="1" applyBorder="1" applyAlignment="1">
      <alignment horizontal="right" readingOrder="2"/>
    </xf>
    <xf numFmtId="0" fontId="4" fillId="0" borderId="178" xfId="0" applyFont="1" applyFill="1" applyBorder="1" applyAlignment="1">
      <alignment horizontal="right" readingOrder="2"/>
    </xf>
    <xf numFmtId="0" fontId="16" fillId="33" borderId="179" xfId="0" applyNumberFormat="1" applyFont="1" applyFill="1" applyBorder="1" applyAlignment="1">
      <alignment horizontal="right" vertical="center" readingOrder="2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/>
    </xf>
    <xf numFmtId="0" fontId="4" fillId="0" borderId="180" xfId="0" applyFont="1" applyFill="1" applyBorder="1" applyAlignment="1">
      <alignment horizontal="right" readingOrder="2"/>
    </xf>
    <xf numFmtId="0" fontId="4" fillId="0" borderId="165" xfId="0" applyFont="1" applyFill="1" applyBorder="1" applyAlignment="1">
      <alignment/>
    </xf>
    <xf numFmtId="0" fontId="4" fillId="0" borderId="181" xfId="0" applyFont="1" applyFill="1" applyBorder="1" applyAlignment="1">
      <alignment/>
    </xf>
    <xf numFmtId="0" fontId="4" fillId="0" borderId="182" xfId="0" applyFont="1" applyFill="1" applyBorder="1" applyAlignment="1">
      <alignment horizontal="right" readingOrder="2"/>
    </xf>
    <xf numFmtId="0" fontId="4" fillId="0" borderId="183" xfId="0" applyNumberFormat="1" applyFont="1" applyFill="1" applyBorder="1" applyAlignment="1">
      <alignment horizontal="center" vertical="center"/>
    </xf>
    <xf numFmtId="0" fontId="4" fillId="0" borderId="184" xfId="0" applyNumberFormat="1" applyFont="1" applyFill="1" applyBorder="1" applyAlignment="1">
      <alignment horizontal="center" vertical="center"/>
    </xf>
    <xf numFmtId="0" fontId="4" fillId="0" borderId="18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/>
    </xf>
    <xf numFmtId="0" fontId="4" fillId="0" borderId="186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187" xfId="0" applyNumberFormat="1" applyFont="1" applyFill="1" applyBorder="1" applyAlignment="1">
      <alignment horizontal="center" vertical="center"/>
    </xf>
    <xf numFmtId="0" fontId="4" fillId="0" borderId="188" xfId="0" applyNumberFormat="1" applyFont="1" applyFill="1" applyBorder="1" applyAlignment="1">
      <alignment horizontal="center" vertical="center"/>
    </xf>
    <xf numFmtId="0" fontId="4" fillId="0" borderId="189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4" fillId="0" borderId="130" xfId="0" applyFont="1" applyFill="1" applyBorder="1" applyAlignment="1">
      <alignment horizontal="right" readingOrder="2"/>
    </xf>
    <xf numFmtId="0" fontId="0" fillId="0" borderId="105" xfId="0" applyBorder="1" applyAlignment="1">
      <alignment/>
    </xf>
    <xf numFmtId="0" fontId="4" fillId="0" borderId="190" xfId="0" applyFont="1" applyFill="1" applyBorder="1" applyAlignment="1">
      <alignment horizontal="right" readingOrder="2"/>
    </xf>
    <xf numFmtId="0" fontId="4" fillId="0" borderId="35" xfId="0" applyFont="1" applyFill="1" applyBorder="1" applyAlignment="1">
      <alignment horizontal="right" readingOrder="2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1" fillId="33" borderId="46" xfId="0" applyFont="1" applyFill="1" applyBorder="1" applyAlignment="1">
      <alignment horizontal="center" vertical="center" readingOrder="2"/>
    </xf>
    <xf numFmtId="0" fontId="61" fillId="33" borderId="191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61" fillId="33" borderId="192" xfId="0" applyFont="1" applyFill="1" applyBorder="1" applyAlignment="1">
      <alignment horizontal="center" vertical="center" wrapText="1"/>
    </xf>
    <xf numFmtId="0" fontId="61" fillId="33" borderId="193" xfId="0" applyFont="1" applyFill="1" applyBorder="1" applyAlignment="1">
      <alignment horizontal="center" vertical="center"/>
    </xf>
    <xf numFmtId="0" fontId="61" fillId="33" borderId="194" xfId="0" applyFont="1" applyFill="1" applyBorder="1" applyAlignment="1">
      <alignment horizontal="center" vertical="center" readingOrder="2"/>
    </xf>
    <xf numFmtId="0" fontId="61" fillId="33" borderId="195" xfId="0" applyFont="1" applyFill="1" applyBorder="1" applyAlignment="1">
      <alignment horizontal="center" vertical="center" readingOrder="2"/>
    </xf>
    <xf numFmtId="0" fontId="61" fillId="33" borderId="137" xfId="0" applyFont="1" applyFill="1" applyBorder="1" applyAlignment="1">
      <alignment horizontal="center" vertical="center" wrapText="1" readingOrder="2"/>
    </xf>
    <xf numFmtId="0" fontId="61" fillId="33" borderId="138" xfId="0" applyFont="1" applyFill="1" applyBorder="1" applyAlignment="1">
      <alignment horizontal="center" vertical="center" readingOrder="2"/>
    </xf>
    <xf numFmtId="0" fontId="14" fillId="0" borderId="196" xfId="0" applyFont="1" applyFill="1" applyBorder="1" applyAlignment="1">
      <alignment horizontal="right" vertical="center" readingOrder="2"/>
    </xf>
    <xf numFmtId="0" fontId="14" fillId="0" borderId="197" xfId="0" applyFont="1" applyFill="1" applyBorder="1" applyAlignment="1">
      <alignment horizontal="right" vertical="center" readingOrder="2"/>
    </xf>
    <xf numFmtId="0" fontId="61" fillId="33" borderId="197" xfId="0" applyFont="1" applyFill="1" applyBorder="1" applyAlignment="1">
      <alignment horizontal="center" vertical="center" readingOrder="2"/>
    </xf>
    <xf numFmtId="0" fontId="61" fillId="33" borderId="198" xfId="0" applyFont="1" applyFill="1" applyBorder="1" applyAlignment="1">
      <alignment horizontal="center" vertical="center" readingOrder="2"/>
    </xf>
    <xf numFmtId="0" fontId="61" fillId="33" borderId="112" xfId="0" applyFont="1" applyFill="1" applyBorder="1" applyAlignment="1">
      <alignment horizontal="center" vertical="center" readingOrder="2"/>
    </xf>
    <xf numFmtId="0" fontId="61" fillId="33" borderId="113" xfId="0" applyFont="1" applyFill="1" applyBorder="1" applyAlignment="1">
      <alignment horizontal="center" vertical="center" readingOrder="2"/>
    </xf>
    <xf numFmtId="0" fontId="61" fillId="33" borderId="81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right" vertical="center" readingOrder="2"/>
    </xf>
    <xf numFmtId="0" fontId="14" fillId="0" borderId="199" xfId="0" applyFont="1" applyFill="1" applyBorder="1" applyAlignment="1">
      <alignment horizontal="right" vertical="center" readingOrder="2"/>
    </xf>
    <xf numFmtId="0" fontId="14" fillId="0" borderId="78" xfId="0" applyFont="1" applyFill="1" applyBorder="1" applyAlignment="1">
      <alignment horizontal="right" vertical="center" readingOrder="2"/>
    </xf>
    <xf numFmtId="0" fontId="14" fillId="0" borderId="200" xfId="0" applyFont="1" applyFill="1" applyBorder="1" applyAlignment="1">
      <alignment horizontal="right" vertical="center" readingOrder="2"/>
    </xf>
    <xf numFmtId="0" fontId="6" fillId="0" borderId="176" xfId="0" applyNumberFormat="1" applyFont="1" applyFill="1" applyBorder="1" applyAlignment="1">
      <alignment horizontal="center" vertical="center" readingOrder="2"/>
    </xf>
    <xf numFmtId="0" fontId="61" fillId="33" borderId="201" xfId="0" applyFont="1" applyFill="1" applyBorder="1" applyAlignment="1">
      <alignment horizontal="center" vertical="center" readingOrder="2"/>
    </xf>
    <xf numFmtId="0" fontId="61" fillId="33" borderId="202" xfId="0" applyFont="1" applyFill="1" applyBorder="1" applyAlignment="1">
      <alignment horizontal="center" vertical="center" readingOrder="2"/>
    </xf>
    <xf numFmtId="0" fontId="64" fillId="33" borderId="81" xfId="0" applyFont="1" applyFill="1" applyBorder="1" applyAlignment="1">
      <alignment horizontal="center" vertical="center" wrapText="1"/>
    </xf>
    <xf numFmtId="0" fontId="64" fillId="33" borderId="203" xfId="0" applyFont="1" applyFill="1" applyBorder="1" applyAlignment="1">
      <alignment horizontal="center" vertical="center" wrapText="1"/>
    </xf>
    <xf numFmtId="0" fontId="67" fillId="33" borderId="204" xfId="0" applyFont="1" applyFill="1" applyBorder="1" applyAlignment="1">
      <alignment horizontal="center" vertical="center" wrapText="1"/>
    </xf>
    <xf numFmtId="0" fontId="67" fillId="33" borderId="205" xfId="0" applyFont="1" applyFill="1" applyBorder="1" applyAlignment="1">
      <alignment horizontal="center" vertical="center" wrapText="1"/>
    </xf>
    <xf numFmtId="0" fontId="67" fillId="33" borderId="206" xfId="0" applyFont="1" applyFill="1" applyBorder="1" applyAlignment="1">
      <alignment horizontal="center" vertical="center" wrapText="1"/>
    </xf>
    <xf numFmtId="0" fontId="67" fillId="33" borderId="207" xfId="0" applyFont="1" applyFill="1" applyBorder="1" applyAlignment="1">
      <alignment horizontal="center" vertical="center"/>
    </xf>
    <xf numFmtId="0" fontId="67" fillId="33" borderId="208" xfId="0" applyFont="1" applyFill="1" applyBorder="1" applyAlignment="1">
      <alignment horizontal="center" vertical="center" wrapText="1"/>
    </xf>
    <xf numFmtId="0" fontId="67" fillId="33" borderId="209" xfId="0" applyFont="1" applyFill="1" applyBorder="1" applyAlignment="1">
      <alignment horizontal="center" vertical="center" wrapText="1"/>
    </xf>
    <xf numFmtId="0" fontId="14" fillId="0" borderId="210" xfId="0" applyFont="1" applyFill="1" applyBorder="1" applyAlignment="1">
      <alignment horizontal="right" vertical="center" readingOrder="2"/>
    </xf>
    <xf numFmtId="0" fontId="4" fillId="0" borderId="164" xfId="0" applyFont="1" applyFill="1" applyBorder="1" applyAlignment="1">
      <alignment horizontal="right" vertical="center"/>
    </xf>
    <xf numFmtId="0" fontId="4" fillId="0" borderId="141" xfId="0" applyFont="1" applyFill="1" applyBorder="1" applyAlignment="1">
      <alignment horizontal="right" vertical="center"/>
    </xf>
    <xf numFmtId="0" fontId="0" fillId="0" borderId="211" xfId="0" applyBorder="1" applyAlignment="1">
      <alignment horizontal="center"/>
    </xf>
    <xf numFmtId="0" fontId="0" fillId="0" borderId="144" xfId="0" applyBorder="1" applyAlignment="1">
      <alignment horizontal="center"/>
    </xf>
    <xf numFmtId="0" fontId="4" fillId="0" borderId="212" xfId="0" applyNumberFormat="1" applyFont="1" applyFill="1" applyBorder="1" applyAlignment="1">
      <alignment horizontal="center" vertical="center"/>
    </xf>
    <xf numFmtId="0" fontId="4" fillId="0" borderId="125" xfId="0" applyNumberFormat="1" applyFont="1" applyFill="1" applyBorder="1" applyAlignment="1">
      <alignment horizontal="center" vertical="center"/>
    </xf>
    <xf numFmtId="0" fontId="4" fillId="0" borderId="213" xfId="0" applyNumberFormat="1" applyFont="1" applyFill="1" applyBorder="1" applyAlignment="1">
      <alignment horizontal="center" vertical="center"/>
    </xf>
    <xf numFmtId="0" fontId="4" fillId="0" borderId="214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215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216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NumberFormat="1" applyFont="1" applyFill="1" applyBorder="1" applyAlignment="1">
      <alignment horizontal="center" vertical="center"/>
    </xf>
    <xf numFmtId="0" fontId="4" fillId="0" borderId="217" xfId="0" applyNumberFormat="1" applyFont="1" applyFill="1" applyBorder="1" applyAlignment="1">
      <alignment horizontal="center" vertical="center"/>
    </xf>
    <xf numFmtId="0" fontId="4" fillId="0" borderId="123" xfId="0" applyNumberFormat="1" applyFont="1" applyFill="1" applyBorder="1" applyAlignment="1">
      <alignment horizontal="center" vertical="center"/>
    </xf>
    <xf numFmtId="0" fontId="4" fillId="0" borderId="218" xfId="0" applyNumberFormat="1" applyFont="1" applyFill="1" applyBorder="1" applyAlignment="1">
      <alignment horizontal="center" vertical="center"/>
    </xf>
    <xf numFmtId="0" fontId="4" fillId="0" borderId="219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right" vertical="center" readingOrder="2"/>
    </xf>
    <xf numFmtId="0" fontId="1" fillId="0" borderId="220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4" fillId="0" borderId="221" xfId="0" applyFont="1" applyFill="1" applyBorder="1" applyAlignment="1">
      <alignment horizontal="right" vertical="center"/>
    </xf>
    <xf numFmtId="0" fontId="4" fillId="0" borderId="222" xfId="0" applyFont="1" applyFill="1" applyBorder="1" applyAlignment="1">
      <alignment horizontal="right" vertical="center"/>
    </xf>
    <xf numFmtId="0" fontId="4" fillId="0" borderId="223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14" fillId="0" borderId="224" xfId="0" applyFont="1" applyFill="1" applyBorder="1" applyAlignment="1">
      <alignment horizontal="right" vertical="center" readingOrder="2"/>
    </xf>
    <xf numFmtId="0" fontId="14" fillId="0" borderId="133" xfId="0" applyFont="1" applyFill="1" applyBorder="1" applyAlignment="1">
      <alignment horizontal="right" vertical="center" readingOrder="2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right" vertical="center"/>
    </xf>
    <xf numFmtId="0" fontId="4" fillId="0" borderId="181" xfId="0" applyFont="1" applyFill="1" applyBorder="1" applyAlignment="1">
      <alignment horizontal="right" vertical="center"/>
    </xf>
    <xf numFmtId="0" fontId="0" fillId="0" borderId="94" xfId="0" applyBorder="1" applyAlignment="1">
      <alignment horizontal="center"/>
    </xf>
    <xf numFmtId="0" fontId="0" fillId="0" borderId="131" xfId="0" applyBorder="1" applyAlignment="1">
      <alignment horizontal="center"/>
    </xf>
    <xf numFmtId="0" fontId="64" fillId="33" borderId="225" xfId="0" applyFont="1" applyFill="1" applyBorder="1" applyAlignment="1">
      <alignment horizontal="center" vertical="center" wrapText="1"/>
    </xf>
    <xf numFmtId="0" fontId="64" fillId="33" borderId="226" xfId="0" applyFont="1" applyFill="1" applyBorder="1" applyAlignment="1">
      <alignment horizontal="center" vertical="center" wrapText="1"/>
    </xf>
    <xf numFmtId="0" fontId="61" fillId="33" borderId="227" xfId="0" applyFont="1" applyFill="1" applyBorder="1" applyAlignment="1">
      <alignment horizontal="center" vertical="center" readingOrder="2"/>
    </xf>
    <xf numFmtId="0" fontId="61" fillId="33" borderId="228" xfId="0" applyFont="1" applyFill="1" applyBorder="1" applyAlignment="1">
      <alignment horizontal="center" vertical="center" readingOrder="2"/>
    </xf>
    <xf numFmtId="0" fontId="61" fillId="33" borderId="229" xfId="0" applyFont="1" applyFill="1" applyBorder="1" applyAlignment="1">
      <alignment horizontal="center" vertical="center" readingOrder="2"/>
    </xf>
    <xf numFmtId="0" fontId="61" fillId="33" borderId="230" xfId="0" applyFont="1" applyFill="1" applyBorder="1" applyAlignment="1">
      <alignment horizontal="center" vertical="center" readingOrder="2"/>
    </xf>
    <xf numFmtId="0" fontId="67" fillId="33" borderId="231" xfId="0" applyFont="1" applyFill="1" applyBorder="1" applyAlignment="1">
      <alignment horizontal="center" vertical="center" wrapText="1"/>
    </xf>
    <xf numFmtId="0" fontId="67" fillId="33" borderId="232" xfId="0" applyFont="1" applyFill="1" applyBorder="1" applyAlignment="1">
      <alignment horizontal="center" vertical="center" wrapText="1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14" fillId="0" borderId="233" xfId="0" applyFont="1" applyFill="1" applyBorder="1" applyAlignment="1">
      <alignment horizontal="right" vertical="center" readingOrder="2"/>
    </xf>
    <xf numFmtId="0" fontId="4" fillId="0" borderId="234" xfId="0" applyNumberFormat="1" applyFont="1" applyFill="1" applyBorder="1" applyAlignment="1">
      <alignment horizontal="center" vertical="center"/>
    </xf>
    <xf numFmtId="0" fontId="4" fillId="0" borderId="23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36" xfId="0" applyBorder="1" applyAlignment="1">
      <alignment/>
    </xf>
    <xf numFmtId="0" fontId="0" fillId="0" borderId="157" xfId="0" applyBorder="1" applyAlignment="1">
      <alignment/>
    </xf>
    <xf numFmtId="0" fontId="0" fillId="0" borderId="0" xfId="0" applyAlignment="1">
      <alignment horizontal="right" readingOrder="2"/>
    </xf>
    <xf numFmtId="0" fontId="0" fillId="0" borderId="237" xfId="0" applyBorder="1" applyAlignment="1">
      <alignment horizontal="right" readingOrder="2"/>
    </xf>
    <xf numFmtId="0" fontId="16" fillId="33" borderId="238" xfId="0" applyFont="1" applyFill="1" applyBorder="1" applyAlignment="1">
      <alignment horizontal="center" vertical="center"/>
    </xf>
    <xf numFmtId="0" fontId="0" fillId="0" borderId="79" xfId="0" applyBorder="1" applyAlignment="1">
      <alignment horizontal="right" readingOrder="2"/>
    </xf>
    <xf numFmtId="0" fontId="14" fillId="0" borderId="70" xfId="0" applyFont="1" applyFill="1" applyBorder="1" applyAlignment="1">
      <alignment horizontal="right" vertical="center" readingOrder="2"/>
    </xf>
    <xf numFmtId="0" fontId="4" fillId="0" borderId="239" xfId="0" applyFont="1" applyFill="1" applyBorder="1" applyAlignment="1">
      <alignment/>
    </xf>
    <xf numFmtId="0" fontId="16" fillId="33" borderId="77" xfId="0" applyNumberFormat="1" applyFont="1" applyFill="1" applyBorder="1" applyAlignment="1">
      <alignment horizontal="right" vertical="center"/>
    </xf>
    <xf numFmtId="0" fontId="16" fillId="33" borderId="99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40" xfId="0" applyNumberFormat="1" applyFont="1" applyFill="1" applyBorder="1" applyAlignment="1">
      <alignment horizontal="center" vertical="center"/>
    </xf>
    <xf numFmtId="0" fontId="0" fillId="0" borderId="241" xfId="0" applyBorder="1" applyAlignment="1">
      <alignment horizontal="right" readingOrder="2"/>
    </xf>
    <xf numFmtId="0" fontId="4" fillId="0" borderId="242" xfId="0" applyNumberFormat="1" applyFont="1" applyFill="1" applyBorder="1" applyAlignment="1">
      <alignment horizontal="center" vertical="center"/>
    </xf>
    <xf numFmtId="0" fontId="4" fillId="0" borderId="243" xfId="0" applyFont="1" applyFill="1" applyBorder="1" applyAlignment="1">
      <alignment horizontal="right" readingOrder="2"/>
    </xf>
    <xf numFmtId="0" fontId="18" fillId="0" borderId="46" xfId="0" applyFont="1" applyBorder="1" applyAlignment="1">
      <alignment horizontal="right" readingOrder="2"/>
    </xf>
    <xf numFmtId="0" fontId="18" fillId="0" borderId="0" xfId="0" applyFont="1" applyBorder="1" applyAlignment="1">
      <alignment horizontal="right"/>
    </xf>
    <xf numFmtId="0" fontId="4" fillId="0" borderId="244" xfId="0" applyNumberFormat="1" applyFont="1" applyFill="1" applyBorder="1" applyAlignment="1">
      <alignment horizontal="center" vertical="center"/>
    </xf>
    <xf numFmtId="0" fontId="61" fillId="33" borderId="122" xfId="0" applyFont="1" applyFill="1" applyBorder="1" applyAlignment="1">
      <alignment horizontal="center" vertical="center" readingOrder="2"/>
    </xf>
    <xf numFmtId="0" fontId="6" fillId="0" borderId="176" xfId="0" applyNumberFormat="1" applyFont="1" applyFill="1" applyBorder="1" applyAlignment="1">
      <alignment horizontal="center" vertical="center"/>
    </xf>
    <xf numFmtId="0" fontId="61" fillId="33" borderId="245" xfId="0" applyFont="1" applyFill="1" applyBorder="1" applyAlignment="1">
      <alignment horizontal="center" vertical="center" readingOrder="2"/>
    </xf>
    <xf numFmtId="0" fontId="61" fillId="33" borderId="246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rightToLeft="1" workbookViewId="0" topLeftCell="A1">
      <selection activeCell="D45" sqref="D45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4" width="12.7109375" style="26" customWidth="1"/>
    <col min="5" max="16384" width="9.140625" style="4" customWidth="1"/>
  </cols>
  <sheetData>
    <row r="1" spans="1:10" s="1" customFormat="1" ht="24.75" customHeight="1">
      <c r="A1" s="299" t="s">
        <v>0</v>
      </c>
      <c r="B1" s="299"/>
      <c r="C1" s="299"/>
      <c r="D1" s="299"/>
      <c r="J1" s="23"/>
    </row>
    <row r="2" spans="1:4" s="1" customFormat="1" ht="24.75" customHeight="1">
      <c r="A2" s="298" t="s">
        <v>385</v>
      </c>
      <c r="B2" s="298"/>
      <c r="C2" s="298"/>
      <c r="D2" s="298"/>
    </row>
    <row r="3" spans="1:4" s="1" customFormat="1" ht="24.75" customHeight="1" thickBot="1">
      <c r="A3" s="2"/>
      <c r="B3" s="3"/>
      <c r="C3" s="302" t="s">
        <v>1</v>
      </c>
      <c r="D3" s="302"/>
    </row>
    <row r="4" spans="1:4" s="1" customFormat="1" ht="24.75" customHeight="1" thickBot="1">
      <c r="A4" s="32"/>
      <c r="B4" s="183" t="s">
        <v>163</v>
      </c>
      <c r="C4" s="300" t="s">
        <v>13</v>
      </c>
      <c r="D4" s="301"/>
    </row>
    <row r="5" spans="1:4" s="1" customFormat="1" ht="24" customHeight="1">
      <c r="A5" s="18"/>
      <c r="B5" s="29" t="s">
        <v>22</v>
      </c>
      <c r="C5" s="226"/>
      <c r="D5" s="227"/>
    </row>
    <row r="6" spans="1:4" s="1" customFormat="1" ht="24.75" customHeight="1">
      <c r="A6" s="18"/>
      <c r="B6" s="27" t="s">
        <v>9</v>
      </c>
      <c r="C6" s="228">
        <v>1311.4</v>
      </c>
      <c r="D6" s="229"/>
    </row>
    <row r="7" spans="1:4" s="1" customFormat="1" ht="24.75" customHeight="1">
      <c r="A7" s="18"/>
      <c r="B7" s="28" t="s">
        <v>23</v>
      </c>
      <c r="C7" s="230">
        <v>69</v>
      </c>
      <c r="D7" s="231"/>
    </row>
    <row r="8" spans="1:4" s="1" customFormat="1" ht="24.75" customHeight="1">
      <c r="A8" s="18"/>
      <c r="B8" s="28" t="s">
        <v>186</v>
      </c>
      <c r="C8" s="230">
        <v>318.5</v>
      </c>
      <c r="D8" s="231"/>
    </row>
    <row r="9" spans="1:4" s="1" customFormat="1" ht="24.75" customHeight="1">
      <c r="A9" s="18"/>
      <c r="B9" s="45" t="s">
        <v>187</v>
      </c>
      <c r="C9" s="232">
        <v>6.5</v>
      </c>
      <c r="D9" s="233"/>
    </row>
    <row r="10" spans="1:4" s="1" customFormat="1" ht="24.75" customHeight="1" thickBot="1">
      <c r="A10" s="18"/>
      <c r="B10" s="46" t="s">
        <v>188</v>
      </c>
      <c r="C10" s="234">
        <v>26.7</v>
      </c>
      <c r="D10" s="235"/>
    </row>
    <row r="11" spans="1:4" s="1" customFormat="1" ht="24.75" customHeight="1" thickBot="1">
      <c r="A11" s="21"/>
      <c r="B11" s="36" t="s">
        <v>25</v>
      </c>
      <c r="C11" s="236"/>
      <c r="D11" s="237">
        <f>SUM(C6:C10)</f>
        <v>1732.1000000000001</v>
      </c>
    </row>
    <row r="12" spans="1:4" s="1" customFormat="1" ht="24.75" customHeight="1">
      <c r="A12" s="18"/>
      <c r="B12" s="29" t="s">
        <v>189</v>
      </c>
      <c r="C12" s="226"/>
      <c r="D12" s="227"/>
    </row>
    <row r="13" spans="1:4" s="1" customFormat="1" ht="24.75" customHeight="1">
      <c r="A13" s="18"/>
      <c r="B13" s="39" t="s">
        <v>24</v>
      </c>
      <c r="C13" s="228"/>
      <c r="D13" s="229"/>
    </row>
    <row r="14" spans="1:4" s="1" customFormat="1" ht="24.75" customHeight="1">
      <c r="A14" s="18"/>
      <c r="B14" s="38" t="s">
        <v>26</v>
      </c>
      <c r="C14" s="238">
        <v>612</v>
      </c>
      <c r="D14" s="231"/>
    </row>
    <row r="15" spans="1:4" s="1" customFormat="1" ht="24.75" customHeight="1">
      <c r="A15" s="18"/>
      <c r="B15" s="37" t="s">
        <v>190</v>
      </c>
      <c r="C15" s="238">
        <v>765.7</v>
      </c>
      <c r="D15" s="233"/>
    </row>
    <row r="16" spans="1:4" s="1" customFormat="1" ht="24.75" customHeight="1">
      <c r="A16" s="18"/>
      <c r="B16" s="28" t="s">
        <v>27</v>
      </c>
      <c r="C16" s="238">
        <v>114</v>
      </c>
      <c r="D16" s="233"/>
    </row>
    <row r="17" spans="1:4" s="1" customFormat="1" ht="24.75" customHeight="1" thickBot="1">
      <c r="A17" s="18"/>
      <c r="B17" s="28" t="s">
        <v>191</v>
      </c>
      <c r="C17" s="239">
        <v>94.2</v>
      </c>
      <c r="D17" s="233"/>
    </row>
    <row r="18" spans="1:4" s="1" customFormat="1" ht="24.75" customHeight="1" thickBot="1">
      <c r="A18" s="21"/>
      <c r="B18" s="34" t="s">
        <v>28</v>
      </c>
      <c r="C18" s="240"/>
      <c r="D18" s="241">
        <f>SUM(C14:C17)</f>
        <v>1585.9</v>
      </c>
    </row>
    <row r="19" spans="1:4" s="1" customFormat="1" ht="24.75" customHeight="1">
      <c r="A19" s="21"/>
      <c r="B19" s="39" t="s">
        <v>164</v>
      </c>
      <c r="C19" s="238"/>
      <c r="D19" s="233"/>
    </row>
    <row r="20" spans="1:4" s="1" customFormat="1" ht="24.75" customHeight="1">
      <c r="A20" s="21"/>
      <c r="B20" s="38" t="s">
        <v>192</v>
      </c>
      <c r="C20" s="238">
        <v>267</v>
      </c>
      <c r="D20" s="233"/>
    </row>
    <row r="21" spans="1:4" s="1" customFormat="1" ht="24.75" customHeight="1">
      <c r="A21" s="21"/>
      <c r="B21" s="38" t="s">
        <v>193</v>
      </c>
      <c r="C21" s="238">
        <v>134</v>
      </c>
      <c r="D21" s="233"/>
    </row>
    <row r="22" spans="1:4" s="1" customFormat="1" ht="24.75" customHeight="1">
      <c r="A22" s="21"/>
      <c r="B22" s="38" t="s">
        <v>194</v>
      </c>
      <c r="C22" s="239">
        <v>21.3</v>
      </c>
      <c r="D22" s="233"/>
    </row>
    <row r="23" spans="1:4" s="1" customFormat="1" ht="24.75" customHeight="1" thickBot="1">
      <c r="A23" s="21"/>
      <c r="B23" s="38" t="s">
        <v>195</v>
      </c>
      <c r="C23" s="238">
        <v>9.3</v>
      </c>
      <c r="D23" s="233"/>
    </row>
    <row r="24" spans="1:4" s="1" customFormat="1" ht="24.75" customHeight="1" thickBot="1">
      <c r="A24" s="21"/>
      <c r="B24" s="35" t="s">
        <v>165</v>
      </c>
      <c r="C24" s="242"/>
      <c r="D24" s="243">
        <f>SUM(C20:C23)</f>
        <v>431.6</v>
      </c>
    </row>
    <row r="25" spans="1:4" s="1" customFormat="1" ht="24.75" customHeight="1">
      <c r="A25" s="21"/>
      <c r="B25" s="39" t="s">
        <v>201</v>
      </c>
      <c r="C25" s="238"/>
      <c r="D25" s="233"/>
    </row>
    <row r="26" spans="1:4" s="1" customFormat="1" ht="24.75" customHeight="1">
      <c r="A26" s="21"/>
      <c r="B26" s="38" t="s">
        <v>196</v>
      </c>
      <c r="C26" s="238">
        <v>2</v>
      </c>
      <c r="D26" s="233"/>
    </row>
    <row r="27" spans="1:4" s="1" customFormat="1" ht="24.75" customHeight="1">
      <c r="A27" s="21"/>
      <c r="B27" s="38" t="s">
        <v>199</v>
      </c>
      <c r="C27" s="238">
        <v>4</v>
      </c>
      <c r="D27" s="233"/>
    </row>
    <row r="28" spans="1:4" s="1" customFormat="1" ht="24.75" customHeight="1">
      <c r="A28" s="21"/>
      <c r="B28" s="38" t="s">
        <v>198</v>
      </c>
      <c r="C28" s="238">
        <v>5.5</v>
      </c>
      <c r="D28" s="233"/>
    </row>
    <row r="29" spans="1:4" s="1" customFormat="1" ht="24.75" customHeight="1">
      <c r="A29" s="21"/>
      <c r="B29" s="38" t="s">
        <v>197</v>
      </c>
      <c r="C29" s="238">
        <v>2.5</v>
      </c>
      <c r="D29" s="233"/>
    </row>
    <row r="30" spans="1:4" s="1" customFormat="1" ht="24.75" customHeight="1" thickBot="1">
      <c r="A30" s="21"/>
      <c r="B30" s="225" t="s">
        <v>200</v>
      </c>
      <c r="C30" s="238">
        <v>1.5</v>
      </c>
      <c r="D30" s="233"/>
    </row>
    <row r="31" spans="1:4" s="1" customFormat="1" ht="24.75" customHeight="1" thickBot="1">
      <c r="A31" s="21"/>
      <c r="B31" s="35" t="s">
        <v>202</v>
      </c>
      <c r="C31" s="242"/>
      <c r="D31" s="243">
        <f>SUM(C26:C30)</f>
        <v>15.5</v>
      </c>
    </row>
    <row r="32" spans="1:4" s="1" customFormat="1" ht="24.75" customHeight="1" thickBot="1">
      <c r="A32" s="21"/>
      <c r="B32" s="35" t="s">
        <v>203</v>
      </c>
      <c r="C32" s="242"/>
      <c r="D32" s="243">
        <f>SUM(D31,D24,D18)</f>
        <v>2033</v>
      </c>
    </row>
    <row r="33" spans="1:4" s="1" customFormat="1" ht="24.75" customHeight="1" thickBot="1">
      <c r="A33" s="21"/>
      <c r="B33" s="35" t="s">
        <v>386</v>
      </c>
      <c r="C33" s="242"/>
      <c r="D33" s="243">
        <f>SUM(D11-D32)</f>
        <v>-300.89999999999986</v>
      </c>
    </row>
    <row r="34" spans="1:4" s="1" customFormat="1" ht="24.75" customHeight="1">
      <c r="A34" s="21"/>
      <c r="B34" s="29" t="s">
        <v>29</v>
      </c>
      <c r="C34" s="238"/>
      <c r="D34" s="233"/>
    </row>
    <row r="35" spans="1:4" s="1" customFormat="1" ht="24.75" customHeight="1">
      <c r="A35" s="21"/>
      <c r="B35" s="38" t="s">
        <v>389</v>
      </c>
      <c r="C35" s="238"/>
      <c r="D35" s="233">
        <v>10.9</v>
      </c>
    </row>
    <row r="36" spans="1:4" s="1" customFormat="1" ht="24.75" customHeight="1">
      <c r="A36" s="21"/>
      <c r="B36" s="38" t="s">
        <v>390</v>
      </c>
      <c r="C36" s="238"/>
      <c r="D36" s="233"/>
    </row>
    <row r="37" spans="1:4" s="1" customFormat="1" ht="24.75" customHeight="1">
      <c r="A37" s="21"/>
      <c r="B37" s="38" t="s">
        <v>387</v>
      </c>
      <c r="C37" s="238">
        <v>156</v>
      </c>
      <c r="D37" s="233"/>
    </row>
    <row r="38" spans="1:4" s="1" customFormat="1" ht="24.75" customHeight="1" thickBot="1">
      <c r="A38" s="21"/>
      <c r="B38" s="38" t="s">
        <v>388</v>
      </c>
      <c r="C38" s="239">
        <v>-135</v>
      </c>
      <c r="D38" s="233"/>
    </row>
    <row r="39" spans="1:4" s="1" customFormat="1" ht="24.75" customHeight="1">
      <c r="A39" s="21"/>
      <c r="B39" s="38"/>
      <c r="C39" s="288"/>
      <c r="D39" s="233">
        <f>SUM(C37:C38)</f>
        <v>21</v>
      </c>
    </row>
    <row r="40" spans="1:4" s="1" customFormat="1" ht="24.75" customHeight="1">
      <c r="A40" s="21"/>
      <c r="B40" s="38" t="s">
        <v>391</v>
      </c>
      <c r="C40" s="238">
        <v>112</v>
      </c>
      <c r="D40" s="233"/>
    </row>
    <row r="41" spans="1:4" s="1" customFormat="1" ht="24.75" customHeight="1" thickBot="1">
      <c r="A41" s="21"/>
      <c r="B41" s="38"/>
      <c r="C41" s="239">
        <v>-64</v>
      </c>
      <c r="D41" s="233"/>
    </row>
    <row r="42" spans="1:4" s="1" customFormat="1" ht="24.75" customHeight="1">
      <c r="A42" s="21"/>
      <c r="B42" s="38"/>
      <c r="C42" s="288"/>
      <c r="D42" s="233">
        <f>SUM(C40:C41)</f>
        <v>48</v>
      </c>
    </row>
    <row r="43" spans="1:4" s="1" customFormat="1" ht="24.75" customHeight="1" thickBot="1">
      <c r="A43" s="21"/>
      <c r="B43" s="38" t="s">
        <v>392</v>
      </c>
      <c r="C43" s="238"/>
      <c r="D43" s="233">
        <v>221</v>
      </c>
    </row>
    <row r="44" spans="1:4" s="1" customFormat="1" ht="24.75" customHeight="1" thickBot="1">
      <c r="A44" s="21"/>
      <c r="B44" s="35" t="s">
        <v>393</v>
      </c>
      <c r="C44" s="242"/>
      <c r="D44" s="243">
        <f>SUM(D35:D43)</f>
        <v>300.9</v>
      </c>
    </row>
    <row r="45" spans="1:4" s="1" customFormat="1" ht="24.75" customHeight="1">
      <c r="A45" s="21"/>
      <c r="B45" s="40"/>
      <c r="C45" s="168"/>
      <c r="D45" s="168"/>
    </row>
    <row r="46" s="1" customFormat="1" ht="24.75" customHeight="1">
      <c r="A46" s="21"/>
    </row>
    <row r="47" spans="1:5" s="1" customFormat="1" ht="18.75" customHeight="1">
      <c r="A47" s="18"/>
      <c r="B47" s="19"/>
      <c r="C47" s="244"/>
      <c r="D47" s="244"/>
      <c r="E47" s="16"/>
    </row>
    <row r="48" spans="1:5" s="1" customFormat="1" ht="18.75" customHeight="1">
      <c r="A48" s="18"/>
      <c r="B48" s="17"/>
      <c r="C48" s="244"/>
      <c r="D48" s="244"/>
      <c r="E48" s="16"/>
    </row>
    <row r="49" spans="1:5" s="1" customFormat="1" ht="18.75" customHeight="1">
      <c r="A49" s="18"/>
      <c r="B49" s="17"/>
      <c r="C49" s="244"/>
      <c r="D49" s="244"/>
      <c r="E49" s="16"/>
    </row>
    <row r="50" spans="1:5" s="1" customFormat="1" ht="18.75" customHeight="1">
      <c r="A50" s="18"/>
      <c r="B50" s="17"/>
      <c r="C50" s="244"/>
      <c r="D50" s="244"/>
      <c r="E50" s="16"/>
    </row>
    <row r="51" spans="1:5" s="1" customFormat="1" ht="18.75" customHeight="1">
      <c r="A51" s="18"/>
      <c r="B51" s="17"/>
      <c r="C51" s="244"/>
      <c r="D51" s="244"/>
      <c r="E51" s="16"/>
    </row>
    <row r="52" spans="1:5" s="1" customFormat="1" ht="18.75" customHeight="1">
      <c r="A52" s="21"/>
      <c r="B52" s="22"/>
      <c r="C52" s="245"/>
      <c r="D52" s="245"/>
      <c r="E52" s="16"/>
    </row>
    <row r="53" s="1" customFormat="1" ht="18.75" customHeight="1">
      <c r="E53" s="16"/>
    </row>
    <row r="54" s="1" customFormat="1" ht="18.75" customHeight="1">
      <c r="E54" s="16"/>
    </row>
    <row r="55" s="1" customFormat="1" ht="18.75" customHeight="1">
      <c r="E55" s="16"/>
    </row>
    <row r="56" s="1" customFormat="1" ht="18.75" customHeight="1">
      <c r="E56" s="16"/>
    </row>
    <row r="57" s="1" customFormat="1" ht="18.75" customHeight="1">
      <c r="E57" s="16"/>
    </row>
    <row r="58" s="1" customFormat="1" ht="18.75" customHeight="1">
      <c r="E58" s="16"/>
    </row>
    <row r="59" s="1" customFormat="1" ht="24" customHeight="1">
      <c r="E59" s="16"/>
    </row>
    <row r="60" s="1" customFormat="1" ht="21" customHeight="1">
      <c r="E60" s="16"/>
    </row>
    <row r="61" s="1" customFormat="1" ht="18.75" customHeight="1">
      <c r="E61" s="16"/>
    </row>
    <row r="62" s="1" customFormat="1" ht="20.25">
      <c r="E62" s="16"/>
    </row>
    <row r="63" s="1" customFormat="1" ht="18.75" customHeight="1">
      <c r="E63" s="16"/>
    </row>
    <row r="64" s="1" customFormat="1" ht="18.75" customHeight="1">
      <c r="E64" s="16"/>
    </row>
    <row r="65" s="1" customFormat="1" ht="20.25">
      <c r="E65" s="16"/>
    </row>
    <row r="66" s="1" customFormat="1" ht="18.75" customHeight="1">
      <c r="E66" s="16"/>
    </row>
    <row r="67" s="1" customFormat="1" ht="18.75" customHeight="1">
      <c r="E67" s="16"/>
    </row>
    <row r="68" s="1" customFormat="1" ht="18.75" customHeight="1">
      <c r="E68" s="16"/>
    </row>
    <row r="69" s="1" customFormat="1" ht="18.75" customHeight="1">
      <c r="E69" s="16"/>
    </row>
    <row r="70" ht="20.25">
      <c r="E70" s="20"/>
    </row>
    <row r="71" ht="20.25">
      <c r="E71" s="20"/>
    </row>
    <row r="72" ht="20.25">
      <c r="E72" s="20"/>
    </row>
    <row r="73" ht="20.25">
      <c r="E73" s="20"/>
    </row>
    <row r="74" ht="20.25">
      <c r="E74" s="20"/>
    </row>
    <row r="75" ht="20.25">
      <c r="E75" s="20"/>
    </row>
    <row r="76" ht="20.25">
      <c r="E76" s="20"/>
    </row>
    <row r="77" ht="20.25">
      <c r="E77" s="20"/>
    </row>
    <row r="78" ht="20.25">
      <c r="E78" s="20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1"/>
  <sheetViews>
    <sheetView showGridLines="0" rightToLeft="1" zoomScalePageLayoutView="0" workbookViewId="0" topLeftCell="A1">
      <selection activeCell="B2" sqref="B2:F2"/>
    </sheetView>
  </sheetViews>
  <sheetFormatPr defaultColWidth="9.140625" defaultRowHeight="12.75"/>
  <cols>
    <col min="1" max="1" width="2.00390625" style="0" customWidth="1"/>
    <col min="2" max="2" width="3.00390625" style="386" customWidth="1"/>
    <col min="3" max="3" width="46.28125" style="386" customWidth="1"/>
    <col min="4" max="4" width="17.7109375" style="383" customWidth="1"/>
    <col min="5" max="5" width="16.7109375" style="383" customWidth="1"/>
    <col min="6" max="6" width="16.7109375" style="0" customWidth="1"/>
  </cols>
  <sheetData>
    <row r="1" spans="2:6" ht="24.75" customHeight="1">
      <c r="B1" s="299" t="s">
        <v>342</v>
      </c>
      <c r="C1" s="299"/>
      <c r="D1" s="299"/>
      <c r="E1" s="299"/>
      <c r="F1" s="299"/>
    </row>
    <row r="2" spans="2:6" ht="24.75" customHeight="1">
      <c r="B2" s="298" t="s">
        <v>414</v>
      </c>
      <c r="C2" s="298"/>
      <c r="D2" s="298"/>
      <c r="E2" s="298"/>
      <c r="F2" s="298"/>
    </row>
    <row r="3" spans="2:6" ht="24.75" customHeight="1" thickBot="1">
      <c r="B3" s="17"/>
      <c r="D3" s="403" t="s">
        <v>126</v>
      </c>
      <c r="E3" s="403"/>
      <c r="F3" s="403"/>
    </row>
    <row r="4" spans="2:6" ht="24.75" customHeight="1">
      <c r="B4" s="404" t="s">
        <v>343</v>
      </c>
      <c r="C4" s="402"/>
      <c r="D4" s="373" t="s">
        <v>282</v>
      </c>
      <c r="E4" s="328" t="s">
        <v>182</v>
      </c>
      <c r="F4" s="330" t="s">
        <v>183</v>
      </c>
    </row>
    <row r="5" spans="2:6" ht="24.75" customHeight="1" thickBot="1">
      <c r="B5" s="405"/>
      <c r="C5" s="372"/>
      <c r="D5" s="374"/>
      <c r="E5" s="329"/>
      <c r="F5" s="331"/>
    </row>
    <row r="6" spans="2:6" ht="24.75" customHeight="1">
      <c r="B6" s="360" t="s">
        <v>415</v>
      </c>
      <c r="C6" s="390"/>
      <c r="D6" s="384"/>
      <c r="E6" s="385"/>
      <c r="F6" s="385"/>
    </row>
    <row r="7" spans="2:6" ht="24.75" customHeight="1">
      <c r="B7" s="389"/>
      <c r="C7" s="104" t="s">
        <v>348</v>
      </c>
      <c r="D7" s="394">
        <v>14</v>
      </c>
      <c r="E7" s="114">
        <v>8262</v>
      </c>
      <c r="F7" s="114">
        <f>SUM(D7:E7)</f>
        <v>8276</v>
      </c>
    </row>
    <row r="8" spans="2:6" ht="24.75" customHeight="1">
      <c r="B8" s="387"/>
      <c r="C8" s="391" t="s">
        <v>347</v>
      </c>
      <c r="D8" s="394">
        <v>8238</v>
      </c>
      <c r="E8" s="114">
        <v>49289</v>
      </c>
      <c r="F8" s="114">
        <f>SUM(D8:E8)</f>
        <v>57527</v>
      </c>
    </row>
    <row r="9" spans="2:6" ht="24.75" customHeight="1">
      <c r="B9" s="387"/>
      <c r="C9" s="105" t="s">
        <v>344</v>
      </c>
      <c r="D9" s="394">
        <v>766</v>
      </c>
      <c r="E9" s="114">
        <v>6056</v>
      </c>
      <c r="F9" s="114">
        <f>SUM(D9:E9)</f>
        <v>6822</v>
      </c>
    </row>
    <row r="10" spans="2:6" ht="24.75" customHeight="1">
      <c r="B10" s="387"/>
      <c r="C10" s="105" t="s">
        <v>349</v>
      </c>
      <c r="D10" s="394">
        <v>1520</v>
      </c>
      <c r="E10" s="114">
        <v>16181</v>
      </c>
      <c r="F10" s="114">
        <f>SUM(D10:E10)</f>
        <v>17701</v>
      </c>
    </row>
    <row r="11" spans="2:6" ht="24.75" customHeight="1">
      <c r="B11" s="387"/>
      <c r="C11" s="105" t="s">
        <v>350</v>
      </c>
      <c r="D11" s="394">
        <v>1334</v>
      </c>
      <c r="E11" s="114">
        <v>24820</v>
      </c>
      <c r="F11" s="114">
        <f>SUM(D11:E11)</f>
        <v>26154</v>
      </c>
    </row>
    <row r="12" spans="2:6" ht="24.75" customHeight="1" thickBot="1">
      <c r="B12" s="387"/>
      <c r="C12" s="105" t="s">
        <v>345</v>
      </c>
      <c r="D12" s="394">
        <v>327</v>
      </c>
      <c r="E12" s="114">
        <v>34369</v>
      </c>
      <c r="F12" s="114">
        <f>SUM(D12:E12)</f>
        <v>34696</v>
      </c>
    </row>
    <row r="13" spans="2:6" ht="24.75" customHeight="1" thickBot="1">
      <c r="B13" s="110"/>
      <c r="C13" s="392" t="s">
        <v>346</v>
      </c>
      <c r="D13" s="122">
        <f>SUM(D7:D12)</f>
        <v>12199</v>
      </c>
      <c r="E13" s="393">
        <f>SUM(E7:E12)</f>
        <v>138977</v>
      </c>
      <c r="F13" s="393">
        <f>SUM(F7:F12)</f>
        <v>151176</v>
      </c>
    </row>
    <row r="14" spans="2:6" ht="24.75" customHeight="1">
      <c r="B14" s="360" t="s">
        <v>416</v>
      </c>
      <c r="C14" s="390"/>
      <c r="D14" s="384"/>
      <c r="E14" s="385"/>
      <c r="F14" s="385"/>
    </row>
    <row r="15" spans="2:6" ht="24.75" customHeight="1">
      <c r="B15" s="389"/>
      <c r="C15" s="104" t="s">
        <v>359</v>
      </c>
      <c r="D15" s="394">
        <v>906</v>
      </c>
      <c r="E15" s="114">
        <v>28054</v>
      </c>
      <c r="F15" s="114">
        <f>SUM(D15:E15)</f>
        <v>28960</v>
      </c>
    </row>
    <row r="16" spans="2:6" ht="24.75" customHeight="1">
      <c r="B16" s="387"/>
      <c r="C16" s="391" t="s">
        <v>358</v>
      </c>
      <c r="D16" s="394">
        <v>2398</v>
      </c>
      <c r="E16" s="114">
        <v>7871</v>
      </c>
      <c r="F16" s="114">
        <f>SUM(D16:E16)</f>
        <v>10269</v>
      </c>
    </row>
    <row r="17" spans="2:6" ht="24.75" customHeight="1">
      <c r="B17" s="387"/>
      <c r="C17" s="105" t="s">
        <v>351</v>
      </c>
      <c r="D17" s="394">
        <v>1288</v>
      </c>
      <c r="E17" s="114">
        <v>101010</v>
      </c>
      <c r="F17" s="114">
        <f>SUM(D17:E17)</f>
        <v>102298</v>
      </c>
    </row>
    <row r="18" spans="2:6" ht="24.75" customHeight="1">
      <c r="B18" s="387"/>
      <c r="C18" s="105" t="s">
        <v>360</v>
      </c>
      <c r="D18" s="394">
        <v>8510</v>
      </c>
      <c r="E18" s="114">
        <v>90845</v>
      </c>
      <c r="F18" s="114">
        <f>SUM(D18:E18)</f>
        <v>99355</v>
      </c>
    </row>
    <row r="19" spans="2:6" ht="24.75" customHeight="1">
      <c r="B19" s="387"/>
      <c r="C19" s="105" t="s">
        <v>352</v>
      </c>
      <c r="D19" s="394">
        <v>1721</v>
      </c>
      <c r="E19" s="114">
        <v>4869</v>
      </c>
      <c r="F19" s="114">
        <f>SUM(D19:E19)</f>
        <v>6590</v>
      </c>
    </row>
    <row r="20" spans="2:6" ht="24.75" customHeight="1">
      <c r="B20" s="387"/>
      <c r="C20" s="105" t="s">
        <v>419</v>
      </c>
      <c r="D20" s="394" t="s">
        <v>137</v>
      </c>
      <c r="E20" s="114">
        <v>150</v>
      </c>
      <c r="F20" s="114">
        <f>SUM(D20:E20)</f>
        <v>150</v>
      </c>
    </row>
    <row r="21" spans="2:6" ht="24.75" customHeight="1" thickBot="1">
      <c r="B21" s="387"/>
      <c r="C21" s="105" t="s">
        <v>372</v>
      </c>
      <c r="D21" s="394">
        <v>1000</v>
      </c>
      <c r="E21" s="114">
        <v>4530</v>
      </c>
      <c r="F21" s="401">
        <f>SUM(D21:E21)</f>
        <v>5530</v>
      </c>
    </row>
    <row r="22" spans="2:6" ht="24.75" customHeight="1" thickBot="1">
      <c r="B22" s="110"/>
      <c r="C22" s="392" t="s">
        <v>353</v>
      </c>
      <c r="D22" s="122">
        <f>SUM(D15:D21)</f>
        <v>15823</v>
      </c>
      <c r="E22" s="393">
        <f>SUM(E15:E21)</f>
        <v>237329</v>
      </c>
      <c r="F22" s="393">
        <f>SUM(F15:F21)</f>
        <v>253152</v>
      </c>
    </row>
    <row r="23" spans="2:6" ht="24.75" customHeight="1">
      <c r="B23" s="360" t="s">
        <v>417</v>
      </c>
      <c r="C23" s="390"/>
      <c r="D23" s="384"/>
      <c r="E23" s="385"/>
      <c r="F23" s="385"/>
    </row>
    <row r="24" spans="2:6" ht="24.75" customHeight="1">
      <c r="B24" s="389"/>
      <c r="C24" s="104" t="s">
        <v>361</v>
      </c>
      <c r="D24" s="394">
        <v>3377</v>
      </c>
      <c r="E24" s="114">
        <v>75410</v>
      </c>
      <c r="F24" s="114">
        <f>SUM(D24:E24)</f>
        <v>78787</v>
      </c>
    </row>
    <row r="25" spans="2:6" ht="24.75" customHeight="1">
      <c r="B25" s="387"/>
      <c r="C25" s="391" t="s">
        <v>354</v>
      </c>
      <c r="D25" s="394">
        <v>1291</v>
      </c>
      <c r="E25" s="114">
        <v>11236</v>
      </c>
      <c r="F25" s="114">
        <f>SUM(D25:E25)</f>
        <v>12527</v>
      </c>
    </row>
    <row r="26" spans="2:6" ht="24.75" customHeight="1">
      <c r="B26" s="387"/>
      <c r="C26" s="105" t="s">
        <v>362</v>
      </c>
      <c r="D26" s="394">
        <v>11735</v>
      </c>
      <c r="E26" s="114">
        <v>73456</v>
      </c>
      <c r="F26" s="114">
        <f>SUM(D26:E26)</f>
        <v>85191</v>
      </c>
    </row>
    <row r="27" spans="2:6" ht="24.75" customHeight="1">
      <c r="B27" s="387"/>
      <c r="C27" s="105" t="s">
        <v>355</v>
      </c>
      <c r="D27" s="394">
        <v>530</v>
      </c>
      <c r="E27" s="114">
        <v>30298</v>
      </c>
      <c r="F27" s="114">
        <f>SUM(D27:E27)</f>
        <v>30828</v>
      </c>
    </row>
    <row r="28" spans="2:6" ht="24.75" customHeight="1">
      <c r="B28" s="387"/>
      <c r="C28" s="105" t="s">
        <v>356</v>
      </c>
      <c r="D28" s="394">
        <v>1192</v>
      </c>
      <c r="E28" s="114">
        <v>6679</v>
      </c>
      <c r="F28" s="114">
        <f>SUM(D28:E28)</f>
        <v>7871</v>
      </c>
    </row>
    <row r="29" spans="2:6" ht="24.75" customHeight="1" thickBot="1">
      <c r="B29" s="387"/>
      <c r="C29" s="105" t="s">
        <v>363</v>
      </c>
      <c r="D29" s="394">
        <v>369</v>
      </c>
      <c r="E29" s="114">
        <v>14807</v>
      </c>
      <c r="F29" s="401">
        <f>SUM(D29:E29)</f>
        <v>15176</v>
      </c>
    </row>
    <row r="30" spans="2:6" ht="24.75" customHeight="1" thickBot="1">
      <c r="B30" s="110"/>
      <c r="C30" s="392" t="s">
        <v>357</v>
      </c>
      <c r="D30" s="122">
        <f>SUM(D24:D29)</f>
        <v>18494</v>
      </c>
      <c r="E30" s="393">
        <f>SUM(E24:E29)</f>
        <v>211886</v>
      </c>
      <c r="F30" s="393">
        <f>SUM(F24:F29)</f>
        <v>230380</v>
      </c>
    </row>
    <row r="31" spans="2:6" ht="24.75" customHeight="1">
      <c r="B31" s="360" t="s">
        <v>418</v>
      </c>
      <c r="C31" s="390"/>
      <c r="D31" s="384"/>
      <c r="E31" s="385"/>
      <c r="F31" s="385"/>
    </row>
    <row r="32" spans="2:6" ht="24.75" customHeight="1">
      <c r="B32" s="389"/>
      <c r="C32" s="104" t="s">
        <v>367</v>
      </c>
      <c r="D32" s="394">
        <v>4552</v>
      </c>
      <c r="E32" s="114">
        <v>65661</v>
      </c>
      <c r="F32" s="114">
        <f>SUM(D32:E32)</f>
        <v>70213</v>
      </c>
    </row>
    <row r="33" spans="2:6" ht="24.75" customHeight="1">
      <c r="B33" s="387"/>
      <c r="C33" s="391" t="s">
        <v>364</v>
      </c>
      <c r="D33" s="394">
        <v>581</v>
      </c>
      <c r="E33" s="114">
        <v>17266</v>
      </c>
      <c r="F33" s="114">
        <f>SUM(D33:E33)</f>
        <v>17847</v>
      </c>
    </row>
    <row r="34" spans="2:6" ht="24.75" customHeight="1">
      <c r="B34" s="387"/>
      <c r="C34" s="105" t="s">
        <v>368</v>
      </c>
      <c r="D34" s="394">
        <v>35</v>
      </c>
      <c r="E34" s="114">
        <v>19166</v>
      </c>
      <c r="F34" s="114">
        <f>SUM(D34:E34)</f>
        <v>19201</v>
      </c>
    </row>
    <row r="35" spans="2:6" ht="24.75" customHeight="1">
      <c r="B35" s="387"/>
      <c r="C35" s="105" t="s">
        <v>370</v>
      </c>
      <c r="D35" s="394">
        <v>5236</v>
      </c>
      <c r="E35" s="114">
        <v>49840</v>
      </c>
      <c r="F35" s="114">
        <f>SUM(D35:E35)</f>
        <v>55076</v>
      </c>
    </row>
    <row r="36" spans="2:6" ht="24.75" customHeight="1">
      <c r="B36" s="387"/>
      <c r="C36" s="105" t="s">
        <v>365</v>
      </c>
      <c r="D36" s="394">
        <v>7772</v>
      </c>
      <c r="E36" s="114">
        <v>55641</v>
      </c>
      <c r="F36" s="114">
        <f>SUM(D36:E36)</f>
        <v>63413</v>
      </c>
    </row>
    <row r="37" spans="2:6" ht="24.75" customHeight="1">
      <c r="B37" s="387"/>
      <c r="C37" s="105" t="s">
        <v>369</v>
      </c>
      <c r="D37" s="394">
        <v>16231</v>
      </c>
      <c r="E37" s="114">
        <v>128745</v>
      </c>
      <c r="F37" s="114">
        <f>SUM(D37:E37)</f>
        <v>144976</v>
      </c>
    </row>
    <row r="38" spans="2:6" ht="24.75" customHeight="1" thickBot="1">
      <c r="B38" s="387"/>
      <c r="C38" s="105" t="s">
        <v>366</v>
      </c>
      <c r="D38" s="395">
        <v>117</v>
      </c>
      <c r="E38" s="114">
        <v>5749</v>
      </c>
      <c r="F38" s="401">
        <f>SUM(D38:E38)</f>
        <v>5866</v>
      </c>
    </row>
    <row r="39" spans="2:6" ht="24.75" customHeight="1" thickBot="1">
      <c r="B39" s="110"/>
      <c r="C39" s="149" t="s">
        <v>371</v>
      </c>
      <c r="D39" s="120">
        <f>SUM(D32:D38)</f>
        <v>34524</v>
      </c>
      <c r="E39" s="388">
        <f>SUM(E32:E38)</f>
        <v>342068</v>
      </c>
      <c r="F39" s="393">
        <f>SUM(F32:F38)</f>
        <v>376592</v>
      </c>
    </row>
    <row r="40" spans="2:6" ht="24.75" customHeight="1" thickBot="1">
      <c r="B40" s="110"/>
      <c r="C40" s="149" t="s">
        <v>373</v>
      </c>
      <c r="D40" s="120">
        <f>SUM(D39,D30,D22,D13)</f>
        <v>81040</v>
      </c>
      <c r="E40" s="388">
        <f>SUM(E39,E30,E22,E13)</f>
        <v>930260</v>
      </c>
      <c r="F40" s="393">
        <f>SUM(F39,F30,F22,F13)</f>
        <v>1011300</v>
      </c>
    </row>
    <row r="41" spans="2:6" ht="24.75" customHeight="1" thickBot="1">
      <c r="B41" s="110"/>
      <c r="C41" s="149" t="s">
        <v>420</v>
      </c>
      <c r="D41" s="120"/>
      <c r="E41" s="388"/>
      <c r="F41" s="393">
        <v>26700</v>
      </c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1">
    <mergeCell ref="F4:F5"/>
    <mergeCell ref="B4:C5"/>
    <mergeCell ref="B1:F1"/>
    <mergeCell ref="B2:F2"/>
    <mergeCell ref="D3:F3"/>
    <mergeCell ref="B6:C6"/>
    <mergeCell ref="B14:C14"/>
    <mergeCell ref="B23:C23"/>
    <mergeCell ref="B31:C31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7"/>
  <sheetViews>
    <sheetView showGridLines="0" rightToLeft="1" tabSelected="1" zoomScalePageLayoutView="0" workbookViewId="0" topLeftCell="A7">
      <selection activeCell="F18" sqref="F18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50.7109375" style="0" customWidth="1"/>
    <col min="4" max="4" width="18.7109375" style="0" customWidth="1"/>
    <col min="5" max="6" width="16.7109375" style="0" customWidth="1"/>
  </cols>
  <sheetData>
    <row r="1" spans="2:6" ht="27" customHeight="1">
      <c r="B1" s="299" t="s">
        <v>421</v>
      </c>
      <c r="C1" s="299"/>
      <c r="D1" s="299"/>
      <c r="E1" s="299"/>
      <c r="F1" s="299"/>
    </row>
    <row r="2" spans="2:6" ht="27" customHeight="1">
      <c r="B2" s="298" t="s">
        <v>422</v>
      </c>
      <c r="C2" s="298"/>
      <c r="D2" s="298"/>
      <c r="E2" s="298"/>
      <c r="F2" s="298"/>
    </row>
    <row r="3" spans="2:6" ht="27" customHeight="1" thickBot="1">
      <c r="B3" s="17"/>
      <c r="C3" s="386"/>
      <c r="D3" s="403" t="s">
        <v>126</v>
      </c>
      <c r="E3" s="403"/>
      <c r="F3" s="403"/>
    </row>
    <row r="4" spans="2:6" ht="27" customHeight="1">
      <c r="B4" s="404" t="s">
        <v>343</v>
      </c>
      <c r="C4" s="402"/>
      <c r="D4" s="373" t="s">
        <v>282</v>
      </c>
      <c r="E4" s="328" t="s">
        <v>182</v>
      </c>
      <c r="F4" s="330" t="s">
        <v>183</v>
      </c>
    </row>
    <row r="5" spans="2:6" ht="27" customHeight="1" thickBot="1">
      <c r="B5" s="405"/>
      <c r="C5" s="372"/>
      <c r="D5" s="374"/>
      <c r="E5" s="329"/>
      <c r="F5" s="331"/>
    </row>
    <row r="6" spans="2:6" ht="27" customHeight="1">
      <c r="B6" s="387"/>
      <c r="C6" s="105" t="s">
        <v>375</v>
      </c>
      <c r="D6" s="394">
        <v>15690</v>
      </c>
      <c r="E6" s="114">
        <v>208322</v>
      </c>
      <c r="F6" s="114">
        <f>SUM(D6:E6)</f>
        <v>224012</v>
      </c>
    </row>
    <row r="7" spans="2:6" ht="27" customHeight="1">
      <c r="B7" s="387"/>
      <c r="C7" s="105" t="s">
        <v>376</v>
      </c>
      <c r="D7" s="394">
        <v>10152</v>
      </c>
      <c r="E7" s="114">
        <v>126118</v>
      </c>
      <c r="F7" s="114">
        <f>SUM(D7:E7)</f>
        <v>136270</v>
      </c>
    </row>
    <row r="8" spans="2:6" ht="27" customHeight="1">
      <c r="B8" s="387"/>
      <c r="C8" s="105" t="s">
        <v>377</v>
      </c>
      <c r="D8" s="394">
        <v>802</v>
      </c>
      <c r="E8" s="114">
        <v>39553</v>
      </c>
      <c r="F8" s="114">
        <f>SUM(D8:E8)</f>
        <v>40355</v>
      </c>
    </row>
    <row r="9" spans="2:6" ht="27" customHeight="1">
      <c r="B9" s="387"/>
      <c r="C9" s="105" t="s">
        <v>378</v>
      </c>
      <c r="D9" s="394">
        <v>4704</v>
      </c>
      <c r="E9" s="114">
        <v>90980</v>
      </c>
      <c r="F9" s="114">
        <f>SUM(D9:E9)</f>
        <v>95684</v>
      </c>
    </row>
    <row r="10" spans="2:6" ht="27" customHeight="1">
      <c r="B10" s="387"/>
      <c r="C10" s="105" t="s">
        <v>379</v>
      </c>
      <c r="D10" s="394">
        <v>2774</v>
      </c>
      <c r="E10" s="114">
        <v>120401</v>
      </c>
      <c r="F10" s="114">
        <f>SUM(D10:E10)</f>
        <v>123175</v>
      </c>
    </row>
    <row r="11" spans="2:6" ht="27" customHeight="1">
      <c r="B11" s="387"/>
      <c r="C11" s="105" t="s">
        <v>380</v>
      </c>
      <c r="D11" s="394">
        <v>2581</v>
      </c>
      <c r="E11" s="114">
        <v>78581</v>
      </c>
      <c r="F11" s="114">
        <f>SUM(D11:E11)</f>
        <v>81162</v>
      </c>
    </row>
    <row r="12" spans="2:6" ht="27" customHeight="1">
      <c r="B12" s="387"/>
      <c r="C12" s="105" t="s">
        <v>381</v>
      </c>
      <c r="D12" s="394">
        <v>370</v>
      </c>
      <c r="E12" s="114">
        <v>12491</v>
      </c>
      <c r="F12" s="114">
        <f>SUM(D12:E12)</f>
        <v>12861</v>
      </c>
    </row>
    <row r="13" spans="2:6" ht="27" customHeight="1">
      <c r="B13" s="387"/>
      <c r="C13" s="105" t="s">
        <v>384</v>
      </c>
      <c r="D13" s="394">
        <v>13148</v>
      </c>
      <c r="E13" s="114">
        <v>78288</v>
      </c>
      <c r="F13" s="114">
        <f>SUM(D13:E13)</f>
        <v>91436</v>
      </c>
    </row>
    <row r="14" spans="2:6" ht="27" customHeight="1">
      <c r="B14" s="387"/>
      <c r="C14" s="105" t="s">
        <v>382</v>
      </c>
      <c r="D14" s="394">
        <v>28636</v>
      </c>
      <c r="E14" s="114">
        <v>170180</v>
      </c>
      <c r="F14" s="114">
        <f>SUM(D14:E14)</f>
        <v>198816</v>
      </c>
    </row>
    <row r="15" spans="2:6" ht="27" customHeight="1" thickBot="1">
      <c r="B15" s="387"/>
      <c r="C15" s="105" t="s">
        <v>383</v>
      </c>
      <c r="D15" s="394">
        <v>2183</v>
      </c>
      <c r="E15" s="114">
        <v>5346</v>
      </c>
      <c r="F15" s="114">
        <f>SUM(D15:E15)</f>
        <v>7529</v>
      </c>
    </row>
    <row r="16" spans="2:6" ht="27" customHeight="1" thickBot="1">
      <c r="B16" s="110"/>
      <c r="C16" s="392" t="s">
        <v>374</v>
      </c>
      <c r="D16" s="122">
        <f>SUM(D6:D15)</f>
        <v>81040</v>
      </c>
      <c r="E16" s="393">
        <f>SUM(E6:E15)</f>
        <v>930260</v>
      </c>
      <c r="F16" s="393">
        <f>SUM(F6:F15)</f>
        <v>1011300</v>
      </c>
    </row>
    <row r="17" spans="2:6" ht="27" customHeight="1" thickBot="1">
      <c r="B17" s="110"/>
      <c r="C17" s="392" t="s">
        <v>420</v>
      </c>
      <c r="D17" s="122"/>
      <c r="E17" s="393"/>
      <c r="F17" s="393">
        <v>267000</v>
      </c>
    </row>
  </sheetData>
  <sheetProtection/>
  <mergeCells count="7">
    <mergeCell ref="B4:C5"/>
    <mergeCell ref="D4:D5"/>
    <mergeCell ref="E4:E5"/>
    <mergeCell ref="F4:F5"/>
    <mergeCell ref="B2:F2"/>
    <mergeCell ref="D3:F3"/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showGridLines="0" rightToLeft="1" zoomScalePageLayoutView="0" workbookViewId="0" topLeftCell="A19">
      <selection activeCell="C36" sqref="C36"/>
    </sheetView>
  </sheetViews>
  <sheetFormatPr defaultColWidth="9.140625" defaultRowHeight="12.75"/>
  <cols>
    <col min="1" max="1" width="0.9921875" style="0" customWidth="1"/>
    <col min="2" max="2" width="12.7109375" style="0" customWidth="1"/>
    <col min="3" max="3" width="57.00390625" style="0" customWidth="1"/>
    <col min="4" max="4" width="18.7109375" style="0" customWidth="1"/>
  </cols>
  <sheetData>
    <row r="1" spans="2:5" ht="23.25">
      <c r="B1" s="299" t="s">
        <v>2</v>
      </c>
      <c r="C1" s="299"/>
      <c r="D1" s="299"/>
      <c r="E1" s="42"/>
    </row>
    <row r="2" spans="2:5" ht="20.25">
      <c r="B2" s="298" t="s">
        <v>205</v>
      </c>
      <c r="C2" s="298"/>
      <c r="D2" s="298"/>
      <c r="E2" s="43"/>
    </row>
    <row r="3" spans="2:5" ht="20.25">
      <c r="B3" s="298" t="s">
        <v>394</v>
      </c>
      <c r="C3" s="298"/>
      <c r="D3" s="298"/>
      <c r="E3" s="43"/>
    </row>
    <row r="4" spans="2:4" ht="21" thickBot="1">
      <c r="B4" s="16"/>
      <c r="C4" s="17"/>
      <c r="D4" s="167" t="s">
        <v>126</v>
      </c>
    </row>
    <row r="5" spans="2:4" ht="24.75" customHeight="1">
      <c r="B5" s="303" t="s">
        <v>218</v>
      </c>
      <c r="C5" s="305" t="s">
        <v>210</v>
      </c>
      <c r="D5" s="307" t="s">
        <v>217</v>
      </c>
    </row>
    <row r="6" spans="2:4" ht="24.75" customHeight="1" thickBot="1">
      <c r="B6" s="304"/>
      <c r="C6" s="306"/>
      <c r="D6" s="308"/>
    </row>
    <row r="7" spans="2:4" ht="23.25">
      <c r="B7" s="251">
        <v>10100</v>
      </c>
      <c r="C7" s="252" t="s">
        <v>323</v>
      </c>
      <c r="D7" s="254">
        <v>7737</v>
      </c>
    </row>
    <row r="8" spans="2:4" ht="23.25">
      <c r="B8" s="253">
        <v>10400</v>
      </c>
      <c r="C8" s="75" t="s">
        <v>11</v>
      </c>
      <c r="D8" s="255">
        <v>63</v>
      </c>
    </row>
    <row r="9" spans="2:4" ht="23.25">
      <c r="B9" s="253">
        <v>10500</v>
      </c>
      <c r="C9" s="75" t="s">
        <v>206</v>
      </c>
      <c r="D9" s="255">
        <v>26047</v>
      </c>
    </row>
    <row r="10" spans="2:4" ht="23.25">
      <c r="B10" s="253">
        <v>10600</v>
      </c>
      <c r="C10" s="75" t="s">
        <v>6</v>
      </c>
      <c r="D10" s="255">
        <v>1715</v>
      </c>
    </row>
    <row r="11" spans="2:4" ht="23.25">
      <c r="B11" s="253">
        <v>10700</v>
      </c>
      <c r="C11" s="75" t="s">
        <v>219</v>
      </c>
      <c r="D11" s="255">
        <v>37</v>
      </c>
    </row>
    <row r="12" spans="2:4" ht="23.25">
      <c r="B12" s="253">
        <v>10800</v>
      </c>
      <c r="C12" s="75" t="s">
        <v>220</v>
      </c>
      <c r="D12" s="255">
        <v>2933</v>
      </c>
    </row>
    <row r="13" spans="2:4" ht="23.25">
      <c r="B13" s="253">
        <v>10900</v>
      </c>
      <c r="C13" s="75" t="s">
        <v>221</v>
      </c>
      <c r="D13" s="255">
        <v>3652</v>
      </c>
    </row>
    <row r="14" spans="2:4" ht="23.25">
      <c r="B14" s="253">
        <v>11000</v>
      </c>
      <c r="C14" s="75" t="s">
        <v>238</v>
      </c>
      <c r="D14" s="255">
        <v>2739</v>
      </c>
    </row>
    <row r="15" spans="2:4" ht="23.25">
      <c r="B15" s="253">
        <v>11100</v>
      </c>
      <c r="C15" s="75" t="s">
        <v>321</v>
      </c>
      <c r="D15" s="255">
        <v>1831</v>
      </c>
    </row>
    <row r="16" spans="2:4" ht="23.25">
      <c r="B16" s="253">
        <v>11200</v>
      </c>
      <c r="C16" s="75" t="s">
        <v>207</v>
      </c>
      <c r="D16" s="255">
        <v>146</v>
      </c>
    </row>
    <row r="17" spans="2:4" ht="23.25">
      <c r="B17" s="253">
        <v>11300</v>
      </c>
      <c r="C17" s="75" t="s">
        <v>228</v>
      </c>
      <c r="D17" s="255">
        <v>4721</v>
      </c>
    </row>
    <row r="18" spans="2:4" ht="23.25">
      <c r="B18" s="253">
        <v>11400</v>
      </c>
      <c r="C18" s="75" t="s">
        <v>227</v>
      </c>
      <c r="D18" s="255">
        <v>587</v>
      </c>
    </row>
    <row r="19" spans="2:4" ht="23.25">
      <c r="B19" s="253">
        <v>11500</v>
      </c>
      <c r="C19" s="75" t="s">
        <v>222</v>
      </c>
      <c r="D19" s="255">
        <v>2396</v>
      </c>
    </row>
    <row r="20" spans="2:4" ht="23.25">
      <c r="B20" s="253">
        <v>11600</v>
      </c>
      <c r="C20" s="75" t="s">
        <v>223</v>
      </c>
      <c r="D20" s="255">
        <v>111</v>
      </c>
    </row>
    <row r="21" spans="2:4" ht="23.25">
      <c r="B21" s="253">
        <v>11700</v>
      </c>
      <c r="C21" s="75" t="s">
        <v>226</v>
      </c>
      <c r="D21" s="255">
        <v>4737</v>
      </c>
    </row>
    <row r="22" spans="2:4" ht="23.25">
      <c r="B22" s="253">
        <v>11800</v>
      </c>
      <c r="C22" s="75" t="s">
        <v>225</v>
      </c>
      <c r="D22" s="255">
        <v>14347</v>
      </c>
    </row>
    <row r="23" spans="2:4" ht="23.25">
      <c r="B23" s="253">
        <v>11900</v>
      </c>
      <c r="C23" s="75" t="s">
        <v>224</v>
      </c>
      <c r="D23" s="255">
        <v>91034</v>
      </c>
    </row>
    <row r="24" spans="2:4" ht="23.25">
      <c r="B24" s="253">
        <v>12000</v>
      </c>
      <c r="C24" s="75" t="s">
        <v>230</v>
      </c>
      <c r="D24" s="255">
        <v>5004</v>
      </c>
    </row>
    <row r="25" spans="2:4" ht="23.25">
      <c r="B25" s="253">
        <v>12100</v>
      </c>
      <c r="C25" s="75" t="s">
        <v>211</v>
      </c>
      <c r="D25" s="255">
        <v>1300</v>
      </c>
    </row>
    <row r="26" spans="2:4" ht="23.25">
      <c r="B26" s="253">
        <v>12300</v>
      </c>
      <c r="C26" s="75" t="s">
        <v>276</v>
      </c>
      <c r="D26" s="255">
        <v>4247</v>
      </c>
    </row>
    <row r="27" spans="2:4" ht="23.25">
      <c r="B27" s="253">
        <v>12400</v>
      </c>
      <c r="C27" s="75" t="s">
        <v>229</v>
      </c>
      <c r="D27" s="255">
        <v>1</v>
      </c>
    </row>
    <row r="28" spans="2:4" ht="23.25">
      <c r="B28" s="253">
        <v>12500</v>
      </c>
      <c r="C28" s="75" t="s">
        <v>395</v>
      </c>
      <c r="D28" s="255">
        <v>4</v>
      </c>
    </row>
    <row r="29" spans="2:4" ht="23.25">
      <c r="B29" s="253">
        <v>12700</v>
      </c>
      <c r="C29" s="75" t="s">
        <v>212</v>
      </c>
      <c r="D29" s="255">
        <v>223</v>
      </c>
    </row>
    <row r="30" spans="2:4" ht="23.25">
      <c r="B30" s="253">
        <v>13600</v>
      </c>
      <c r="C30" s="75" t="s">
        <v>232</v>
      </c>
      <c r="D30" s="255">
        <v>1</v>
      </c>
    </row>
    <row r="31" spans="2:4" ht="23.25">
      <c r="B31" s="253">
        <v>13700</v>
      </c>
      <c r="C31" s="75" t="s">
        <v>231</v>
      </c>
      <c r="D31" s="255">
        <v>95</v>
      </c>
    </row>
    <row r="32" spans="2:4" ht="23.25">
      <c r="B32" s="253">
        <v>13900</v>
      </c>
      <c r="C32" s="75" t="s">
        <v>208</v>
      </c>
      <c r="D32" s="255">
        <v>474</v>
      </c>
    </row>
    <row r="33" spans="2:4" ht="23.25">
      <c r="B33" s="253">
        <v>14000</v>
      </c>
      <c r="C33" s="75" t="s">
        <v>169</v>
      </c>
      <c r="D33" s="255">
        <v>70</v>
      </c>
    </row>
    <row r="34" spans="2:4" ht="23.25">
      <c r="B34" s="253">
        <v>14200</v>
      </c>
      <c r="C34" s="75" t="s">
        <v>214</v>
      </c>
      <c r="D34" s="255">
        <v>46000</v>
      </c>
    </row>
    <row r="35" spans="2:4" ht="23.25">
      <c r="B35" s="253">
        <v>14900</v>
      </c>
      <c r="C35" s="75" t="s">
        <v>233</v>
      </c>
      <c r="D35" s="255">
        <v>95</v>
      </c>
    </row>
    <row r="36" spans="2:4" ht="23.25">
      <c r="B36" s="253">
        <v>15000</v>
      </c>
      <c r="C36" s="75" t="s">
        <v>396</v>
      </c>
      <c r="D36" s="255">
        <v>17</v>
      </c>
    </row>
    <row r="37" spans="2:4" ht="23.25">
      <c r="B37" s="253">
        <v>15100</v>
      </c>
      <c r="C37" s="75" t="s">
        <v>236</v>
      </c>
      <c r="D37" s="255">
        <v>7036</v>
      </c>
    </row>
    <row r="38" spans="2:4" ht="23.25">
      <c r="B38" s="253">
        <v>15200</v>
      </c>
      <c r="C38" s="75" t="s">
        <v>397</v>
      </c>
      <c r="D38" s="255">
        <v>32</v>
      </c>
    </row>
    <row r="39" spans="2:4" ht="23.25">
      <c r="B39" s="253">
        <v>20400</v>
      </c>
      <c r="C39" s="75" t="s">
        <v>235</v>
      </c>
      <c r="D39" s="255">
        <v>1000</v>
      </c>
    </row>
    <row r="40" spans="2:4" ht="20.25" customHeight="1">
      <c r="B40" s="253">
        <v>20600</v>
      </c>
      <c r="C40" s="75" t="s">
        <v>234</v>
      </c>
      <c r="D40" s="255">
        <v>59744</v>
      </c>
    </row>
    <row r="41" spans="2:4" ht="21" customHeight="1" thickBot="1">
      <c r="B41" s="253">
        <v>40501</v>
      </c>
      <c r="C41" s="75" t="s">
        <v>216</v>
      </c>
      <c r="D41" s="255">
        <v>28324</v>
      </c>
    </row>
    <row r="42" spans="2:4" ht="24.75" thickBot="1">
      <c r="B42" s="30" t="s">
        <v>209</v>
      </c>
      <c r="C42" s="257" t="s">
        <v>237</v>
      </c>
      <c r="D42" s="256">
        <f>SUM(D7:D41)</f>
        <v>318500</v>
      </c>
    </row>
  </sheetData>
  <sheetProtection/>
  <mergeCells count="6">
    <mergeCell ref="B3:D3"/>
    <mergeCell ref="B2:D2"/>
    <mergeCell ref="B1:D1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0"/>
  <sheetViews>
    <sheetView showGridLines="0" rightToLeft="1" zoomScalePageLayoutView="0" workbookViewId="0" topLeftCell="A1">
      <selection activeCell="E70" sqref="E70"/>
    </sheetView>
  </sheetViews>
  <sheetFormatPr defaultColWidth="9.140625" defaultRowHeight="12.75"/>
  <cols>
    <col min="1" max="1" width="1.28515625" style="0" customWidth="1"/>
    <col min="2" max="2" width="12.7109375" style="258" customWidth="1"/>
    <col min="3" max="3" width="5.28125" style="0" customWidth="1"/>
    <col min="4" max="4" width="64.421875" style="0" customWidth="1"/>
    <col min="5" max="5" width="15.7109375" style="87" customWidth="1"/>
  </cols>
  <sheetData>
    <row r="1" spans="2:6" ht="23.25">
      <c r="B1" s="299" t="s">
        <v>73</v>
      </c>
      <c r="C1" s="299"/>
      <c r="D1" s="299"/>
      <c r="E1" s="299"/>
      <c r="F1" s="42"/>
    </row>
    <row r="2" spans="2:6" ht="20.25">
      <c r="B2" s="298" t="s">
        <v>204</v>
      </c>
      <c r="C2" s="298"/>
      <c r="D2" s="298"/>
      <c r="E2" s="298"/>
      <c r="F2" s="43"/>
    </row>
    <row r="3" spans="2:6" ht="20.25">
      <c r="B3" s="298" t="s">
        <v>394</v>
      </c>
      <c r="C3" s="298"/>
      <c r="D3" s="298"/>
      <c r="E3" s="298"/>
      <c r="F3" s="43"/>
    </row>
    <row r="4" spans="4:5" ht="21" thickBot="1">
      <c r="D4" s="17"/>
      <c r="E4" s="217" t="s">
        <v>126</v>
      </c>
    </row>
    <row r="5" spans="2:5" ht="20.25">
      <c r="B5" s="78" t="s">
        <v>70</v>
      </c>
      <c r="C5" s="73"/>
      <c r="D5" s="311" t="s">
        <v>72</v>
      </c>
      <c r="E5" s="201" t="s">
        <v>166</v>
      </c>
    </row>
    <row r="6" spans="2:5" ht="21" thickBot="1">
      <c r="B6" s="79" t="s">
        <v>71</v>
      </c>
      <c r="C6" s="77"/>
      <c r="D6" s="312"/>
      <c r="E6" s="202" t="s">
        <v>167</v>
      </c>
    </row>
    <row r="7" spans="2:5" ht="20.25">
      <c r="B7" s="259"/>
      <c r="C7" s="309" t="s">
        <v>239</v>
      </c>
      <c r="D7" s="310"/>
      <c r="E7" s="203"/>
    </row>
    <row r="8" spans="2:5" ht="20.25">
      <c r="B8" s="260">
        <v>10100</v>
      </c>
      <c r="C8" s="88"/>
      <c r="D8" s="289" t="s">
        <v>323</v>
      </c>
      <c r="E8" s="204">
        <v>1100</v>
      </c>
    </row>
    <row r="9" spans="2:5" ht="20.25">
      <c r="B9" s="261">
        <v>10400</v>
      </c>
      <c r="C9" s="80"/>
      <c r="D9" s="75" t="s">
        <v>11</v>
      </c>
      <c r="E9" s="205">
        <v>63</v>
      </c>
    </row>
    <row r="10" spans="2:5" ht="20.25">
      <c r="B10" s="261">
        <v>10500</v>
      </c>
      <c r="C10" s="80"/>
      <c r="D10" s="76" t="s">
        <v>16</v>
      </c>
      <c r="E10" s="205">
        <v>26047</v>
      </c>
    </row>
    <row r="11" spans="2:5" ht="20.25">
      <c r="B11" s="261">
        <v>10600</v>
      </c>
      <c r="C11" s="80"/>
      <c r="D11" s="76" t="s">
        <v>168</v>
      </c>
      <c r="E11" s="205">
        <v>1715</v>
      </c>
    </row>
    <row r="12" spans="2:5" ht="20.25">
      <c r="B12" s="261">
        <v>12700</v>
      </c>
      <c r="C12" s="80"/>
      <c r="D12" s="75" t="s">
        <v>240</v>
      </c>
      <c r="E12" s="205">
        <v>223</v>
      </c>
    </row>
    <row r="13" spans="2:5" ht="21" thickBot="1">
      <c r="B13" s="261">
        <v>14000</v>
      </c>
      <c r="C13" s="74"/>
      <c r="D13" s="76" t="s">
        <v>169</v>
      </c>
      <c r="E13" s="205">
        <v>70</v>
      </c>
    </row>
    <row r="14" spans="2:5" ht="21" thickBot="1">
      <c r="B14" s="30"/>
      <c r="C14" s="81"/>
      <c r="D14" s="268" t="s">
        <v>74</v>
      </c>
      <c r="E14" s="206">
        <f>SUM(E8:E13)</f>
        <v>29218</v>
      </c>
    </row>
    <row r="15" spans="2:5" ht="20.25">
      <c r="B15" s="262"/>
      <c r="C15" s="309" t="s">
        <v>75</v>
      </c>
      <c r="D15" s="310"/>
      <c r="E15" s="207"/>
    </row>
    <row r="16" spans="2:5" ht="20.25">
      <c r="B16" s="260">
        <v>10700</v>
      </c>
      <c r="C16" s="91"/>
      <c r="D16" s="92" t="s">
        <v>171</v>
      </c>
      <c r="E16" s="204">
        <v>37</v>
      </c>
    </row>
    <row r="17" spans="2:5" ht="20.25">
      <c r="B17" s="261">
        <v>11201</v>
      </c>
      <c r="C17" s="80"/>
      <c r="D17" s="75" t="s">
        <v>77</v>
      </c>
      <c r="E17" s="205">
        <v>44</v>
      </c>
    </row>
    <row r="18" spans="2:5" ht="20.25">
      <c r="B18" s="261">
        <v>12400</v>
      </c>
      <c r="C18" s="80"/>
      <c r="D18" s="75" t="s">
        <v>79</v>
      </c>
      <c r="E18" s="205">
        <v>1</v>
      </c>
    </row>
    <row r="19" spans="2:5" ht="20.25">
      <c r="B19" s="261">
        <v>13600</v>
      </c>
      <c r="C19" s="80"/>
      <c r="D19" s="75" t="s">
        <v>78</v>
      </c>
      <c r="E19" s="205">
        <v>1</v>
      </c>
    </row>
    <row r="20" spans="2:5" ht="20.25">
      <c r="B20" s="261">
        <v>13900</v>
      </c>
      <c r="C20" s="80"/>
      <c r="D20" s="75" t="s">
        <v>18</v>
      </c>
      <c r="E20" s="205">
        <v>474</v>
      </c>
    </row>
    <row r="21" spans="2:5" ht="20.25">
      <c r="B21" s="261">
        <v>20400</v>
      </c>
      <c r="C21" s="74"/>
      <c r="D21" s="75" t="s">
        <v>241</v>
      </c>
      <c r="E21" s="205">
        <v>1000</v>
      </c>
    </row>
    <row r="22" spans="2:5" ht="21" thickBot="1">
      <c r="B22" s="261">
        <v>20600</v>
      </c>
      <c r="C22" s="74"/>
      <c r="D22" s="75" t="s">
        <v>170</v>
      </c>
      <c r="E22" s="205">
        <v>59744</v>
      </c>
    </row>
    <row r="23" spans="2:5" ht="21" thickBot="1">
      <c r="B23" s="30"/>
      <c r="C23" s="81"/>
      <c r="D23" s="268" t="s">
        <v>76</v>
      </c>
      <c r="E23" s="206">
        <f>SUM(E16:E22)</f>
        <v>61301</v>
      </c>
    </row>
    <row r="24" spans="2:5" ht="20.25">
      <c r="B24" s="263"/>
      <c r="C24" s="309" t="s">
        <v>80</v>
      </c>
      <c r="D24" s="310"/>
      <c r="E24" s="208"/>
    </row>
    <row r="25" spans="2:5" ht="20.25">
      <c r="B25" s="260">
        <v>11400</v>
      </c>
      <c r="C25" s="94"/>
      <c r="D25" s="89" t="s">
        <v>242</v>
      </c>
      <c r="E25" s="204">
        <v>587</v>
      </c>
    </row>
    <row r="26" spans="2:5" ht="20.25">
      <c r="B26" s="261">
        <v>13700</v>
      </c>
      <c r="C26" s="265"/>
      <c r="D26" s="76" t="s">
        <v>213</v>
      </c>
      <c r="E26" s="205">
        <v>95</v>
      </c>
    </row>
    <row r="27" spans="2:5" ht="20.25">
      <c r="B27" s="261">
        <v>15100</v>
      </c>
      <c r="C27" s="265"/>
      <c r="D27" s="76" t="s">
        <v>243</v>
      </c>
      <c r="E27" s="205">
        <v>7036</v>
      </c>
    </row>
    <row r="28" spans="2:5" ht="21" thickBot="1">
      <c r="B28" s="261">
        <v>15200</v>
      </c>
      <c r="C28" s="265"/>
      <c r="D28" s="76" t="s">
        <v>398</v>
      </c>
      <c r="E28" s="205">
        <v>32</v>
      </c>
    </row>
    <row r="29" spans="2:5" ht="21" thickBot="1">
      <c r="B29" s="264"/>
      <c r="C29" s="83"/>
      <c r="D29" s="269" t="s">
        <v>81</v>
      </c>
      <c r="E29" s="206">
        <f>SUM(E25:E28)</f>
        <v>7750</v>
      </c>
    </row>
    <row r="30" spans="2:5" ht="20.25">
      <c r="B30" s="263"/>
      <c r="C30" s="309" t="s">
        <v>82</v>
      </c>
      <c r="D30" s="310"/>
      <c r="E30" s="209"/>
    </row>
    <row r="31" spans="2:5" ht="21" thickBot="1">
      <c r="B31" s="260">
        <v>11300</v>
      </c>
      <c r="C31" s="95"/>
      <c r="D31" s="92" t="s">
        <v>84</v>
      </c>
      <c r="E31" s="210">
        <v>4721</v>
      </c>
    </row>
    <row r="32" spans="2:5" ht="21" thickBot="1">
      <c r="B32" s="264"/>
      <c r="C32" s="83"/>
      <c r="D32" s="269" t="s">
        <v>83</v>
      </c>
      <c r="E32" s="206">
        <f>SUM(E31)</f>
        <v>4721</v>
      </c>
    </row>
    <row r="33" spans="2:5" ht="20.25">
      <c r="B33" s="263"/>
      <c r="C33" s="309" t="s">
        <v>85</v>
      </c>
      <c r="D33" s="310"/>
      <c r="E33" s="208"/>
    </row>
    <row r="34" spans="2:5" ht="21" thickBot="1">
      <c r="B34" s="260">
        <v>11500</v>
      </c>
      <c r="C34" s="94"/>
      <c r="D34" s="89" t="s">
        <v>222</v>
      </c>
      <c r="E34" s="204">
        <v>2396</v>
      </c>
    </row>
    <row r="35" spans="2:5" ht="21" thickBot="1">
      <c r="B35" s="30"/>
      <c r="C35" s="81"/>
      <c r="D35" s="268" t="s">
        <v>86</v>
      </c>
      <c r="E35" s="206">
        <f>SUM(E34:E34)</f>
        <v>2396</v>
      </c>
    </row>
    <row r="36" spans="2:5" ht="20.25">
      <c r="B36" s="262"/>
      <c r="C36" s="309" t="s">
        <v>94</v>
      </c>
      <c r="D36" s="310"/>
      <c r="E36" s="207"/>
    </row>
    <row r="37" spans="2:5" ht="20.25">
      <c r="B37" s="260">
        <v>10100</v>
      </c>
      <c r="C37" s="88"/>
      <c r="D37" s="89" t="s">
        <v>88</v>
      </c>
      <c r="E37" s="204">
        <v>6637</v>
      </c>
    </row>
    <row r="38" spans="2:5" ht="20.25">
      <c r="B38" s="261">
        <v>11700</v>
      </c>
      <c r="C38" s="84"/>
      <c r="D38" s="76" t="s">
        <v>89</v>
      </c>
      <c r="E38" s="205">
        <v>4737</v>
      </c>
    </row>
    <row r="39" spans="2:5" ht="20.25">
      <c r="B39" s="261">
        <v>11900</v>
      </c>
      <c r="C39" s="84"/>
      <c r="D39" s="75" t="s">
        <v>150</v>
      </c>
      <c r="E39" s="205">
        <v>14434</v>
      </c>
    </row>
    <row r="40" spans="2:5" ht="20.25">
      <c r="B40" s="261">
        <v>12100</v>
      </c>
      <c r="C40" s="84"/>
      <c r="D40" s="82" t="s">
        <v>324</v>
      </c>
      <c r="E40" s="205">
        <v>1300</v>
      </c>
    </row>
    <row r="41" spans="2:5" ht="20.25">
      <c r="B41" s="261">
        <v>12300</v>
      </c>
      <c r="C41" s="84"/>
      <c r="D41" s="75" t="s">
        <v>318</v>
      </c>
      <c r="E41" s="205">
        <v>4247</v>
      </c>
    </row>
    <row r="42" spans="2:5" ht="21" thickBot="1">
      <c r="B42" s="219">
        <v>14900</v>
      </c>
      <c r="C42" s="84"/>
      <c r="D42" s="267" t="s">
        <v>325</v>
      </c>
      <c r="E42" s="266">
        <v>95</v>
      </c>
    </row>
    <row r="43" spans="2:5" ht="21" thickBot="1">
      <c r="B43" s="30"/>
      <c r="C43" s="81"/>
      <c r="D43" s="268" t="s">
        <v>87</v>
      </c>
      <c r="E43" s="206">
        <f>SUM(E37:E42)</f>
        <v>31450</v>
      </c>
    </row>
    <row r="44" spans="2:5" ht="20.25">
      <c r="B44" s="262"/>
      <c r="C44" s="309" t="s">
        <v>172</v>
      </c>
      <c r="D44" s="310"/>
      <c r="E44" s="207"/>
    </row>
    <row r="45" spans="2:5" ht="20.25">
      <c r="B45" s="260">
        <v>10800</v>
      </c>
      <c r="C45" s="96"/>
      <c r="D45" s="89" t="s">
        <v>92</v>
      </c>
      <c r="E45" s="204">
        <v>2933</v>
      </c>
    </row>
    <row r="46" spans="2:5" ht="20.25">
      <c r="B46" s="261">
        <v>11203</v>
      </c>
      <c r="C46" s="84"/>
      <c r="D46" s="75" t="s">
        <v>90</v>
      </c>
      <c r="E46" s="205">
        <v>102</v>
      </c>
    </row>
    <row r="47" spans="2:5" ht="20.25">
      <c r="B47" s="261">
        <v>11600</v>
      </c>
      <c r="C47" s="84"/>
      <c r="D47" s="75" t="s">
        <v>91</v>
      </c>
      <c r="E47" s="205">
        <v>111</v>
      </c>
    </row>
    <row r="48" spans="2:5" ht="21" thickBot="1">
      <c r="B48" s="261">
        <v>15000</v>
      </c>
      <c r="C48" s="85"/>
      <c r="D48" s="76" t="s">
        <v>215</v>
      </c>
      <c r="E48" s="205">
        <v>17</v>
      </c>
    </row>
    <row r="49" spans="2:5" ht="21" thickBot="1">
      <c r="B49" s="30"/>
      <c r="C49" s="81"/>
      <c r="D49" s="268" t="s">
        <v>173</v>
      </c>
      <c r="E49" s="206">
        <f>SUM(E45:E48)</f>
        <v>3163</v>
      </c>
    </row>
    <row r="50" spans="2:5" ht="20.25">
      <c r="B50" s="263"/>
      <c r="C50" s="309" t="s">
        <v>95</v>
      </c>
      <c r="D50" s="310"/>
      <c r="E50" s="208"/>
    </row>
    <row r="51" spans="2:5" ht="20.25">
      <c r="B51" s="260">
        <v>11000</v>
      </c>
      <c r="C51" s="97"/>
      <c r="D51" s="89" t="s">
        <v>8</v>
      </c>
      <c r="E51" s="204">
        <v>2739</v>
      </c>
    </row>
    <row r="52" spans="2:5" ht="21" thickBot="1">
      <c r="B52" s="261">
        <v>11900</v>
      </c>
      <c r="C52" s="86"/>
      <c r="D52" s="75" t="s">
        <v>99</v>
      </c>
      <c r="E52" s="211">
        <v>76600</v>
      </c>
    </row>
    <row r="53" spans="2:5" ht="21" thickBot="1">
      <c r="B53" s="30"/>
      <c r="C53" s="81"/>
      <c r="D53" s="268" t="s">
        <v>93</v>
      </c>
      <c r="E53" s="206">
        <f>SUM(E51:E52)</f>
        <v>79339</v>
      </c>
    </row>
    <row r="54" spans="2:5" ht="20.25">
      <c r="B54" s="263"/>
      <c r="C54" s="309" t="s">
        <v>96</v>
      </c>
      <c r="D54" s="310"/>
      <c r="E54" s="209"/>
    </row>
    <row r="55" spans="2:5" ht="21" thickBot="1">
      <c r="B55" s="260">
        <v>11100</v>
      </c>
      <c r="C55" s="98"/>
      <c r="D55" s="89" t="s">
        <v>326</v>
      </c>
      <c r="E55" s="210">
        <v>1831</v>
      </c>
    </row>
    <row r="56" spans="2:5" ht="21" thickBot="1">
      <c r="B56" s="264"/>
      <c r="C56" s="83"/>
      <c r="D56" s="269" t="s">
        <v>97</v>
      </c>
      <c r="E56" s="206">
        <f>SUM(E55)</f>
        <v>1831</v>
      </c>
    </row>
    <row r="57" spans="2:5" ht="20.25">
      <c r="B57" s="262"/>
      <c r="C57" s="309" t="s">
        <v>100</v>
      </c>
      <c r="D57" s="310"/>
      <c r="E57" s="207"/>
    </row>
    <row r="58" spans="2:5" ht="20.25">
      <c r="B58" s="260">
        <v>11800</v>
      </c>
      <c r="C58" s="96"/>
      <c r="D58" s="89" t="s">
        <v>21</v>
      </c>
      <c r="E58" s="204">
        <v>14347</v>
      </c>
    </row>
    <row r="59" spans="2:5" ht="20.25">
      <c r="B59" s="261">
        <v>12000</v>
      </c>
      <c r="C59" s="84"/>
      <c r="D59" s="75" t="s">
        <v>7</v>
      </c>
      <c r="E59" s="205">
        <v>5004</v>
      </c>
    </row>
    <row r="60" spans="2:5" ht="21" thickBot="1">
      <c r="B60" s="261">
        <v>14205</v>
      </c>
      <c r="C60" s="85"/>
      <c r="D60" s="75" t="s">
        <v>98</v>
      </c>
      <c r="E60" s="205">
        <v>16000</v>
      </c>
    </row>
    <row r="61" spans="2:5" ht="21" thickBot="1">
      <c r="B61" s="30"/>
      <c r="C61" s="81"/>
      <c r="D61" s="268" t="s">
        <v>101</v>
      </c>
      <c r="E61" s="206">
        <f>SUM(E58:E60)</f>
        <v>35351</v>
      </c>
    </row>
    <row r="62" spans="2:5" ht="20.25">
      <c r="B62" s="263"/>
      <c r="C62" s="309" t="s">
        <v>102</v>
      </c>
      <c r="D62" s="310"/>
      <c r="E62" s="208"/>
    </row>
    <row r="63" spans="2:5" ht="20.25">
      <c r="B63" s="260">
        <v>10900</v>
      </c>
      <c r="C63" s="97"/>
      <c r="D63" s="89" t="s">
        <v>5</v>
      </c>
      <c r="E63" s="204">
        <v>3652</v>
      </c>
    </row>
    <row r="64" spans="2:5" ht="20.25">
      <c r="B64" s="260">
        <v>12500</v>
      </c>
      <c r="C64" s="396"/>
      <c r="D64" s="89" t="s">
        <v>160</v>
      </c>
      <c r="E64" s="397">
        <v>4</v>
      </c>
    </row>
    <row r="65" spans="2:5" ht="21" thickBot="1">
      <c r="B65" s="261">
        <v>14207</v>
      </c>
      <c r="C65" s="86"/>
      <c r="D65" s="75" t="s">
        <v>104</v>
      </c>
      <c r="E65" s="211">
        <v>20000</v>
      </c>
    </row>
    <row r="66" spans="2:5" ht="21" thickBot="1">
      <c r="B66" s="30"/>
      <c r="C66" s="81"/>
      <c r="D66" s="268" t="s">
        <v>103</v>
      </c>
      <c r="E66" s="206">
        <f>SUM(E63:E65)</f>
        <v>23656</v>
      </c>
    </row>
    <row r="67" spans="2:5" ht="20.25">
      <c r="B67" s="270"/>
      <c r="C67" s="309" t="s">
        <v>105</v>
      </c>
      <c r="D67" s="310"/>
      <c r="E67" s="209"/>
    </row>
    <row r="68" spans="2:5" ht="21" thickBot="1">
      <c r="B68" s="260">
        <v>40501</v>
      </c>
      <c r="C68" s="98"/>
      <c r="D68" s="92" t="s">
        <v>106</v>
      </c>
      <c r="E68" s="210">
        <v>28324</v>
      </c>
    </row>
    <row r="69" spans="2:5" ht="21" thickBot="1">
      <c r="B69" s="264"/>
      <c r="C69" s="83"/>
      <c r="D69" s="269" t="s">
        <v>107</v>
      </c>
      <c r="E69" s="206">
        <f>SUM(E68)</f>
        <v>28324</v>
      </c>
    </row>
    <row r="70" spans="2:5" ht="21" thickBot="1">
      <c r="B70" s="264"/>
      <c r="C70" s="83"/>
      <c r="D70" s="269" t="s">
        <v>108</v>
      </c>
      <c r="E70" s="212">
        <f>SUM(E69,E66,E61,E56,E53,E49,E43,E35,E32,E29,E23,E14)</f>
        <v>308500</v>
      </c>
    </row>
  </sheetData>
  <sheetProtection/>
  <mergeCells count="16">
    <mergeCell ref="C36:D36"/>
    <mergeCell ref="C24:D24"/>
    <mergeCell ref="C30:D30"/>
    <mergeCell ref="C67:D67"/>
    <mergeCell ref="C62:D62"/>
    <mergeCell ref="C54:D54"/>
    <mergeCell ref="C57:D57"/>
    <mergeCell ref="C44:D44"/>
    <mergeCell ref="C50:D50"/>
    <mergeCell ref="C33:D33"/>
    <mergeCell ref="D5:D6"/>
    <mergeCell ref="C15:D15"/>
    <mergeCell ref="C7:D7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showGridLines="0" rightToLeft="1" zoomScalePageLayoutView="0" workbookViewId="0" topLeftCell="A26">
      <selection activeCell="F43" sqref="F43"/>
    </sheetView>
  </sheetViews>
  <sheetFormatPr defaultColWidth="9.140625" defaultRowHeight="12.75" customHeight="1"/>
  <cols>
    <col min="1" max="1" width="1.57421875" style="8" customWidth="1"/>
    <col min="2" max="4" width="7.7109375" style="7" customWidth="1"/>
    <col min="5" max="5" width="71.140625" style="8" customWidth="1"/>
    <col min="6" max="6" width="16.7109375" style="4" customWidth="1"/>
    <col min="7" max="16384" width="9.140625" style="8" customWidth="1"/>
  </cols>
  <sheetData>
    <row r="1" spans="2:6" s="6" customFormat="1" ht="24.75" customHeight="1">
      <c r="B1" s="299" t="s">
        <v>399</v>
      </c>
      <c r="C1" s="299"/>
      <c r="D1" s="299"/>
      <c r="E1" s="299"/>
      <c r="F1" s="299"/>
    </row>
    <row r="2" spans="2:6" s="6" customFormat="1" ht="24.75" customHeight="1">
      <c r="B2" s="298" t="s">
        <v>400</v>
      </c>
      <c r="C2" s="298"/>
      <c r="D2" s="298"/>
      <c r="E2" s="298"/>
      <c r="F2" s="298"/>
    </row>
    <row r="3" spans="2:6" s="6" customFormat="1" ht="24.75" customHeight="1" thickBot="1">
      <c r="B3" s="54"/>
      <c r="C3" s="54"/>
      <c r="D3" s="54"/>
      <c r="E3" s="17"/>
      <c r="F3" s="167" t="s">
        <v>126</v>
      </c>
    </row>
    <row r="4" spans="2:6" s="6" customFormat="1" ht="24.75" customHeight="1" thickBot="1">
      <c r="B4" s="315" t="s">
        <v>30</v>
      </c>
      <c r="C4" s="316"/>
      <c r="D4" s="316"/>
      <c r="E4" s="313" t="s">
        <v>14</v>
      </c>
      <c r="F4" s="181" t="s">
        <v>166</v>
      </c>
    </row>
    <row r="5" spans="2:6" s="6" customFormat="1" ht="24.75" customHeight="1" thickBot="1">
      <c r="B5" s="48" t="s">
        <v>31</v>
      </c>
      <c r="C5" s="47" t="s">
        <v>32</v>
      </c>
      <c r="D5" s="49" t="s">
        <v>33</v>
      </c>
      <c r="E5" s="314"/>
      <c r="F5" s="202" t="s">
        <v>167</v>
      </c>
    </row>
    <row r="6" spans="2:6" s="6" customFormat="1" ht="24.75" customHeight="1">
      <c r="B6" s="69"/>
      <c r="C6" s="70"/>
      <c r="D6" s="71"/>
      <c r="E6" s="99" t="s">
        <v>63</v>
      </c>
      <c r="F6" s="203"/>
    </row>
    <row r="7" spans="2:6" s="6" customFormat="1" ht="24.75" customHeight="1">
      <c r="B7" s="61">
        <v>21</v>
      </c>
      <c r="C7" s="62">
        <v>101</v>
      </c>
      <c r="D7" s="63">
        <v>1</v>
      </c>
      <c r="E7" s="53" t="s">
        <v>35</v>
      </c>
      <c r="F7" s="246">
        <v>23000</v>
      </c>
    </row>
    <row r="8" spans="2:6" s="6" customFormat="1" ht="24.75" customHeight="1">
      <c r="B8" s="55">
        <v>11</v>
      </c>
      <c r="C8" s="56">
        <v>103</v>
      </c>
      <c r="D8" s="57">
        <v>1</v>
      </c>
      <c r="E8" s="50" t="s">
        <v>36</v>
      </c>
      <c r="F8" s="247">
        <v>7000</v>
      </c>
    </row>
    <row r="9" spans="1:6" s="6" customFormat="1" ht="24.75" customHeight="1">
      <c r="A9" s="6">
        <v>1500</v>
      </c>
      <c r="B9" s="55">
        <v>11</v>
      </c>
      <c r="C9" s="56">
        <v>104</v>
      </c>
      <c r="D9" s="57">
        <v>1</v>
      </c>
      <c r="E9" s="50" t="s">
        <v>66</v>
      </c>
      <c r="F9" s="247">
        <v>3534</v>
      </c>
    </row>
    <row r="10" spans="1:6" s="6" customFormat="1" ht="24.75" customHeight="1">
      <c r="A10" s="6">
        <v>1600</v>
      </c>
      <c r="B10" s="55">
        <v>41</v>
      </c>
      <c r="C10" s="56">
        <v>104</v>
      </c>
      <c r="D10" s="57">
        <v>1</v>
      </c>
      <c r="E10" s="50" t="s">
        <v>65</v>
      </c>
      <c r="F10" s="247">
        <v>4000</v>
      </c>
    </row>
    <row r="11" spans="2:6" s="6" customFormat="1" ht="24.75" customHeight="1">
      <c r="B11" s="55">
        <v>51</v>
      </c>
      <c r="C11" s="56">
        <v>105</v>
      </c>
      <c r="D11" s="57">
        <v>1</v>
      </c>
      <c r="E11" s="50" t="s">
        <v>37</v>
      </c>
      <c r="F11" s="247">
        <v>620</v>
      </c>
    </row>
    <row r="12" spans="2:6" s="6" customFormat="1" ht="24.75" customHeight="1">
      <c r="B12" s="55">
        <v>52</v>
      </c>
      <c r="C12" s="56">
        <v>105</v>
      </c>
      <c r="D12" s="57">
        <v>1</v>
      </c>
      <c r="E12" s="50" t="s">
        <v>67</v>
      </c>
      <c r="F12" s="247">
        <v>8400</v>
      </c>
    </row>
    <row r="13" spans="2:6" s="6" customFormat="1" ht="24.75" customHeight="1">
      <c r="B13" s="55">
        <v>53</v>
      </c>
      <c r="C13" s="56">
        <v>105</v>
      </c>
      <c r="D13" s="57">
        <v>1</v>
      </c>
      <c r="E13" s="50" t="s">
        <v>38</v>
      </c>
      <c r="F13" s="247">
        <v>1563</v>
      </c>
    </row>
    <row r="14" spans="2:6" s="6" customFormat="1" ht="24.75" customHeight="1">
      <c r="B14" s="55">
        <v>54</v>
      </c>
      <c r="C14" s="56">
        <v>105</v>
      </c>
      <c r="D14" s="57">
        <v>1</v>
      </c>
      <c r="E14" s="50" t="s">
        <v>68</v>
      </c>
      <c r="F14" s="247">
        <v>1500</v>
      </c>
    </row>
    <row r="15" spans="2:6" s="6" customFormat="1" ht="24.75" customHeight="1">
      <c r="B15" s="55">
        <v>55</v>
      </c>
      <c r="C15" s="56">
        <v>105</v>
      </c>
      <c r="D15" s="57">
        <v>1</v>
      </c>
      <c r="E15" s="50" t="s">
        <v>39</v>
      </c>
      <c r="F15" s="247">
        <v>2297</v>
      </c>
    </row>
    <row r="16" spans="2:6" s="6" customFormat="1" ht="24.75" customHeight="1" thickBot="1">
      <c r="B16" s="58">
        <v>11</v>
      </c>
      <c r="C16" s="59">
        <v>106</v>
      </c>
      <c r="D16" s="60">
        <v>1</v>
      </c>
      <c r="E16" s="52" t="s">
        <v>69</v>
      </c>
      <c r="F16" s="248">
        <v>41000</v>
      </c>
    </row>
    <row r="17" spans="2:6" s="6" customFormat="1" ht="24.75" customHeight="1" thickBot="1">
      <c r="B17" s="66"/>
      <c r="C17" s="67"/>
      <c r="D17" s="68"/>
      <c r="E17" s="101" t="s">
        <v>62</v>
      </c>
      <c r="F17" s="249">
        <f>SUM(F7:F16)</f>
        <v>92914</v>
      </c>
    </row>
    <row r="18" spans="2:6" s="6" customFormat="1" ht="24.75" customHeight="1">
      <c r="B18" s="72"/>
      <c r="C18" s="64"/>
      <c r="D18" s="54"/>
      <c r="E18" s="29" t="s">
        <v>64</v>
      </c>
      <c r="F18" s="250"/>
    </row>
    <row r="19" spans="2:6" s="6" customFormat="1" ht="24.75" customHeight="1">
      <c r="B19" s="61">
        <v>11</v>
      </c>
      <c r="C19" s="62">
        <v>108</v>
      </c>
      <c r="D19" s="63">
        <v>1</v>
      </c>
      <c r="E19" s="53" t="s">
        <v>40</v>
      </c>
      <c r="F19" s="246">
        <v>74290</v>
      </c>
    </row>
    <row r="20" spans="2:6" s="6" customFormat="1" ht="24.75" customHeight="1">
      <c r="B20" s="55">
        <v>12</v>
      </c>
      <c r="C20" s="56">
        <v>108</v>
      </c>
      <c r="D20" s="57">
        <v>1</v>
      </c>
      <c r="E20" s="50" t="s">
        <v>41</v>
      </c>
      <c r="F20" s="247">
        <v>2142</v>
      </c>
    </row>
    <row r="21" spans="2:6" s="6" customFormat="1" ht="24.75" customHeight="1">
      <c r="B21" s="55">
        <v>13</v>
      </c>
      <c r="C21" s="56">
        <v>108</v>
      </c>
      <c r="D21" s="57">
        <v>1</v>
      </c>
      <c r="E21" s="50" t="s">
        <v>42</v>
      </c>
      <c r="F21" s="247">
        <v>17897</v>
      </c>
    </row>
    <row r="22" spans="2:6" s="6" customFormat="1" ht="24.75" customHeight="1">
      <c r="B22" s="55">
        <v>14</v>
      </c>
      <c r="C22" s="56">
        <v>108</v>
      </c>
      <c r="D22" s="57">
        <v>1</v>
      </c>
      <c r="E22" s="50" t="s">
        <v>43</v>
      </c>
      <c r="F22" s="247">
        <v>334</v>
      </c>
    </row>
    <row r="23" spans="2:6" s="6" customFormat="1" ht="24.75" customHeight="1">
      <c r="B23" s="55">
        <v>15</v>
      </c>
      <c r="C23" s="56">
        <v>108</v>
      </c>
      <c r="D23" s="57">
        <v>1</v>
      </c>
      <c r="E23" s="50" t="s">
        <v>44</v>
      </c>
      <c r="F23" s="247">
        <v>4090</v>
      </c>
    </row>
    <row r="24" spans="2:6" s="6" customFormat="1" ht="24.75" customHeight="1">
      <c r="B24" s="55">
        <v>16</v>
      </c>
      <c r="C24" s="56">
        <v>108</v>
      </c>
      <c r="D24" s="57">
        <v>1</v>
      </c>
      <c r="E24" s="50" t="s">
        <v>45</v>
      </c>
      <c r="F24" s="247">
        <v>11586</v>
      </c>
    </row>
    <row r="25" spans="2:6" s="6" customFormat="1" ht="24.75" customHeight="1">
      <c r="B25" s="55">
        <v>17</v>
      </c>
      <c r="C25" s="56">
        <v>108</v>
      </c>
      <c r="D25" s="57">
        <v>1</v>
      </c>
      <c r="E25" s="50" t="s">
        <v>46</v>
      </c>
      <c r="F25" s="247">
        <v>899</v>
      </c>
    </row>
    <row r="26" spans="2:6" s="6" customFormat="1" ht="24.75" customHeight="1">
      <c r="B26" s="55">
        <v>21</v>
      </c>
      <c r="C26" s="56">
        <v>108</v>
      </c>
      <c r="D26" s="57">
        <v>1</v>
      </c>
      <c r="E26" s="50" t="s">
        <v>47</v>
      </c>
      <c r="F26" s="247">
        <v>46000</v>
      </c>
    </row>
    <row r="27" spans="2:6" s="6" customFormat="1" ht="24.75" customHeight="1">
      <c r="B27" s="55">
        <v>31</v>
      </c>
      <c r="C27" s="56">
        <v>108</v>
      </c>
      <c r="D27" s="54">
        <v>1</v>
      </c>
      <c r="E27" s="51" t="s">
        <v>48</v>
      </c>
      <c r="F27" s="247">
        <v>2374</v>
      </c>
    </row>
    <row r="28" spans="2:6" s="6" customFormat="1" ht="24.75" customHeight="1">
      <c r="B28" s="55">
        <v>41</v>
      </c>
      <c r="C28" s="56">
        <v>108</v>
      </c>
      <c r="D28" s="57">
        <v>1</v>
      </c>
      <c r="E28" s="50" t="s">
        <v>49</v>
      </c>
      <c r="F28" s="247">
        <v>25910</v>
      </c>
    </row>
    <row r="29" spans="2:6" s="6" customFormat="1" ht="24.75" customHeight="1">
      <c r="B29" s="55">
        <v>42</v>
      </c>
      <c r="C29" s="56">
        <v>108</v>
      </c>
      <c r="D29" s="57">
        <v>1</v>
      </c>
      <c r="E29" s="50" t="s">
        <v>50</v>
      </c>
      <c r="F29" s="247">
        <v>7003</v>
      </c>
    </row>
    <row r="30" spans="2:6" s="6" customFormat="1" ht="24.75" customHeight="1">
      <c r="B30" s="55">
        <v>11</v>
      </c>
      <c r="C30" s="56">
        <v>109</v>
      </c>
      <c r="D30" s="57">
        <v>1</v>
      </c>
      <c r="E30" s="50" t="s">
        <v>51</v>
      </c>
      <c r="F30" s="247">
        <v>3999</v>
      </c>
    </row>
    <row r="31" spans="2:6" s="6" customFormat="1" ht="24.75" customHeight="1">
      <c r="B31" s="55">
        <v>12</v>
      </c>
      <c r="C31" s="56">
        <v>109</v>
      </c>
      <c r="D31" s="57">
        <v>1</v>
      </c>
      <c r="E31" s="50" t="s">
        <v>52</v>
      </c>
      <c r="F31" s="247">
        <v>7720</v>
      </c>
    </row>
    <row r="32" spans="2:6" s="6" customFormat="1" ht="24.75" customHeight="1">
      <c r="B32" s="58">
        <v>11</v>
      </c>
      <c r="C32" s="59">
        <v>110</v>
      </c>
      <c r="D32" s="60">
        <v>1</v>
      </c>
      <c r="E32" s="52" t="s">
        <v>53</v>
      </c>
      <c r="F32" s="247">
        <v>4520</v>
      </c>
    </row>
    <row r="33" spans="2:6" s="6" customFormat="1" ht="24.75" customHeight="1">
      <c r="B33" s="58">
        <v>11</v>
      </c>
      <c r="C33" s="59">
        <v>112</v>
      </c>
      <c r="D33" s="60">
        <v>1</v>
      </c>
      <c r="E33" s="52" t="s">
        <v>54</v>
      </c>
      <c r="F33" s="247">
        <v>700</v>
      </c>
    </row>
    <row r="34" spans="2:6" s="6" customFormat="1" ht="24.75" customHeight="1">
      <c r="B34" s="58">
        <v>21</v>
      </c>
      <c r="C34" s="59">
        <v>112</v>
      </c>
      <c r="D34" s="60">
        <v>1</v>
      </c>
      <c r="E34" s="52" t="s">
        <v>55</v>
      </c>
      <c r="F34" s="247">
        <v>100</v>
      </c>
    </row>
    <row r="35" spans="2:6" s="6" customFormat="1" ht="24.75" customHeight="1">
      <c r="B35" s="58">
        <v>22</v>
      </c>
      <c r="C35" s="59">
        <v>112</v>
      </c>
      <c r="D35" s="60">
        <v>1</v>
      </c>
      <c r="E35" s="52" t="s">
        <v>56</v>
      </c>
      <c r="F35" s="247">
        <v>151</v>
      </c>
    </row>
    <row r="36" spans="2:6" s="6" customFormat="1" ht="24.75" customHeight="1">
      <c r="B36" s="58">
        <v>23</v>
      </c>
      <c r="C36" s="59">
        <v>112</v>
      </c>
      <c r="D36" s="60">
        <v>1</v>
      </c>
      <c r="E36" s="52" t="s">
        <v>57</v>
      </c>
      <c r="F36" s="247">
        <v>1200</v>
      </c>
    </row>
    <row r="37" spans="2:6" s="6" customFormat="1" ht="24.75" customHeight="1">
      <c r="B37" s="58">
        <v>24</v>
      </c>
      <c r="C37" s="59">
        <v>112</v>
      </c>
      <c r="D37" s="60">
        <v>1</v>
      </c>
      <c r="E37" s="52" t="s">
        <v>58</v>
      </c>
      <c r="F37" s="247">
        <v>4500</v>
      </c>
    </row>
    <row r="38" spans="2:6" s="6" customFormat="1" ht="24.75" customHeight="1">
      <c r="B38" s="58">
        <v>25</v>
      </c>
      <c r="C38" s="59">
        <v>112</v>
      </c>
      <c r="D38" s="60">
        <v>1</v>
      </c>
      <c r="E38" s="52" t="s">
        <v>59</v>
      </c>
      <c r="F38" s="247">
        <v>1226</v>
      </c>
    </row>
    <row r="39" spans="2:6" s="6" customFormat="1" ht="24.75" customHeight="1">
      <c r="B39" s="58">
        <v>26</v>
      </c>
      <c r="C39" s="59">
        <v>112</v>
      </c>
      <c r="D39" s="60">
        <v>1</v>
      </c>
      <c r="E39" s="52" t="s">
        <v>60</v>
      </c>
      <c r="F39" s="247">
        <v>7704</v>
      </c>
    </row>
    <row r="40" spans="2:6" s="6" customFormat="1" ht="24.75" customHeight="1" thickBot="1">
      <c r="B40" s="58">
        <v>12</v>
      </c>
      <c r="C40" s="59">
        <v>100</v>
      </c>
      <c r="D40" s="60">
        <v>1</v>
      </c>
      <c r="E40" s="52" t="s">
        <v>327</v>
      </c>
      <c r="F40" s="247">
        <v>1241</v>
      </c>
    </row>
    <row r="41" spans="2:6" s="6" customFormat="1" ht="24.75" customHeight="1" thickBot="1">
      <c r="B41" s="66"/>
      <c r="C41" s="67"/>
      <c r="D41" s="68"/>
      <c r="E41" s="33" t="s">
        <v>61</v>
      </c>
      <c r="F41" s="249">
        <f>SUM(F19:F40)</f>
        <v>225586</v>
      </c>
    </row>
    <row r="42" spans="2:6" s="6" customFormat="1" ht="24.75" customHeight="1" thickBot="1">
      <c r="B42" s="66"/>
      <c r="C42" s="67"/>
      <c r="D42" s="68"/>
      <c r="E42" s="33" t="s">
        <v>34</v>
      </c>
      <c r="F42" s="249">
        <f>SUM(F41,F17)</f>
        <v>318500</v>
      </c>
    </row>
    <row r="43" spans="2:6" s="6" customFormat="1" ht="16.5" customHeight="1">
      <c r="B43" s="65"/>
      <c r="C43" s="65"/>
      <c r="D43" s="65"/>
      <c r="F43" s="1"/>
    </row>
    <row r="44" spans="2:6" s="6" customFormat="1" ht="16.5" customHeight="1">
      <c r="B44" s="65"/>
      <c r="C44" s="65"/>
      <c r="D44" s="65"/>
      <c r="F44" s="1"/>
    </row>
    <row r="45" spans="2:6" s="6" customFormat="1" ht="16.5" customHeight="1">
      <c r="B45" s="65"/>
      <c r="C45" s="65"/>
      <c r="D45" s="65"/>
      <c r="F45" s="1"/>
    </row>
    <row r="46" spans="2:6" s="6" customFormat="1" ht="16.5" customHeight="1">
      <c r="B46" s="65"/>
      <c r="C46" s="65"/>
      <c r="D46" s="65"/>
      <c r="F46" s="1"/>
    </row>
    <row r="47" spans="2:6" s="6" customFormat="1" ht="16.5" customHeight="1">
      <c r="B47" s="65"/>
      <c r="C47" s="65"/>
      <c r="D47" s="65"/>
      <c r="F47" s="1"/>
    </row>
    <row r="48" spans="2:6" s="6" customFormat="1" ht="16.5" customHeight="1">
      <c r="B48" s="65"/>
      <c r="C48" s="65"/>
      <c r="D48" s="65"/>
      <c r="F48" s="1"/>
    </row>
    <row r="49" spans="2:6" s="6" customFormat="1" ht="16.5" customHeight="1">
      <c r="B49" s="65"/>
      <c r="C49" s="65"/>
      <c r="D49" s="65"/>
      <c r="F49" s="1"/>
    </row>
    <row r="50" spans="2:6" s="6" customFormat="1" ht="16.5" customHeight="1">
      <c r="B50" s="65"/>
      <c r="C50" s="65"/>
      <c r="D50" s="65"/>
      <c r="F50" s="1"/>
    </row>
    <row r="51" spans="2:6" s="6" customFormat="1" ht="16.5" customHeight="1">
      <c r="B51" s="65"/>
      <c r="C51" s="65"/>
      <c r="D51" s="65"/>
      <c r="F51" s="1"/>
    </row>
    <row r="52" spans="2:6" s="6" customFormat="1" ht="16.5" customHeight="1">
      <c r="B52" s="65"/>
      <c r="C52" s="65"/>
      <c r="D52" s="65"/>
      <c r="F52" s="1"/>
    </row>
    <row r="53" spans="2:6" s="6" customFormat="1" ht="16.5" customHeight="1">
      <c r="B53" s="65"/>
      <c r="C53" s="65"/>
      <c r="D53" s="65"/>
      <c r="F53" s="1"/>
    </row>
    <row r="54" spans="2:6" s="6" customFormat="1" ht="16.5" customHeight="1">
      <c r="B54" s="65"/>
      <c r="C54" s="65"/>
      <c r="D54" s="65"/>
      <c r="F54" s="1"/>
    </row>
    <row r="55" spans="2:6" s="6" customFormat="1" ht="16.5" customHeight="1">
      <c r="B55" s="65"/>
      <c r="C55" s="65"/>
      <c r="D55" s="65"/>
      <c r="F55" s="1"/>
    </row>
    <row r="56" spans="2:6" s="6" customFormat="1" ht="16.5" customHeight="1">
      <c r="B56" s="65"/>
      <c r="C56" s="65"/>
      <c r="D56" s="65"/>
      <c r="F56" s="1"/>
    </row>
    <row r="57" spans="2:6" s="6" customFormat="1" ht="16.5" customHeight="1">
      <c r="B57" s="65"/>
      <c r="C57" s="65"/>
      <c r="D57" s="65"/>
      <c r="F57" s="1"/>
    </row>
    <row r="58" spans="2:6" s="6" customFormat="1" ht="16.5" customHeight="1">
      <c r="B58" s="65"/>
      <c r="C58" s="65"/>
      <c r="D58" s="65"/>
      <c r="F58" s="1"/>
    </row>
    <row r="59" spans="2:6" s="6" customFormat="1" ht="16.5" customHeight="1">
      <c r="B59" s="65"/>
      <c r="C59" s="65"/>
      <c r="D59" s="65"/>
      <c r="F59" s="1"/>
    </row>
    <row r="60" spans="2:6" s="6" customFormat="1" ht="16.5" customHeight="1">
      <c r="B60" s="65"/>
      <c r="C60" s="65"/>
      <c r="D60" s="65"/>
      <c r="F60" s="1"/>
    </row>
    <row r="61" spans="2:6" s="6" customFormat="1" ht="16.5" customHeight="1">
      <c r="B61" s="65"/>
      <c r="C61" s="65"/>
      <c r="D61" s="65"/>
      <c r="F61" s="1"/>
    </row>
    <row r="62" spans="2:6" s="6" customFormat="1" ht="16.5" customHeight="1">
      <c r="B62" s="65"/>
      <c r="C62" s="65"/>
      <c r="D62" s="65"/>
      <c r="F62" s="1"/>
    </row>
    <row r="63" spans="2:6" s="6" customFormat="1" ht="16.5" customHeight="1">
      <c r="B63" s="65"/>
      <c r="C63" s="65"/>
      <c r="D63" s="65"/>
      <c r="F63" s="1"/>
    </row>
    <row r="64" spans="2:6" s="6" customFormat="1" ht="16.5" customHeight="1">
      <c r="B64" s="65"/>
      <c r="C64" s="65"/>
      <c r="D64" s="65"/>
      <c r="F64" s="1"/>
    </row>
    <row r="65" spans="2:6" s="6" customFormat="1" ht="16.5" customHeight="1">
      <c r="B65" s="65"/>
      <c r="C65" s="65"/>
      <c r="D65" s="65"/>
      <c r="F65" s="1"/>
    </row>
    <row r="66" spans="2:6" s="6" customFormat="1" ht="16.5" customHeight="1">
      <c r="B66" s="65"/>
      <c r="C66" s="65"/>
      <c r="D66" s="65"/>
      <c r="F66" s="1"/>
    </row>
    <row r="67" spans="2:6" s="6" customFormat="1" ht="16.5" customHeight="1">
      <c r="B67" s="65"/>
      <c r="C67" s="65"/>
      <c r="D67" s="65"/>
      <c r="F67" s="1"/>
    </row>
    <row r="68" spans="2:6" s="6" customFormat="1" ht="16.5" customHeight="1">
      <c r="B68" s="65"/>
      <c r="C68" s="65"/>
      <c r="D68" s="65"/>
      <c r="F68" s="1"/>
    </row>
    <row r="69" spans="2:6" s="6" customFormat="1" ht="16.5" customHeight="1">
      <c r="B69" s="65"/>
      <c r="C69" s="65"/>
      <c r="D69" s="65"/>
      <c r="F69" s="1"/>
    </row>
    <row r="70" spans="2:6" s="6" customFormat="1" ht="16.5" customHeight="1">
      <c r="B70" s="65"/>
      <c r="C70" s="65"/>
      <c r="D70" s="65"/>
      <c r="F70" s="1"/>
    </row>
    <row r="71" spans="2:6" s="6" customFormat="1" ht="16.5" customHeight="1">
      <c r="B71" s="65"/>
      <c r="C71" s="65"/>
      <c r="D71" s="65"/>
      <c r="F71" s="1"/>
    </row>
    <row r="72" spans="2:6" s="6" customFormat="1" ht="21.75" customHeight="1">
      <c r="B72" s="65"/>
      <c r="C72" s="65"/>
      <c r="D72" s="65"/>
      <c r="F72" s="1"/>
    </row>
  </sheetData>
  <sheetProtection/>
  <mergeCells count="4">
    <mergeCell ref="E4:E5"/>
    <mergeCell ref="B1:F1"/>
    <mergeCell ref="B2:F2"/>
    <mergeCell ref="B4:D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showGridLines="0" rightToLeft="1" zoomScalePageLayoutView="0" workbookViewId="0" topLeftCell="A1">
      <selection activeCell="B3" sqref="B3:E3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5.7109375" style="0" customWidth="1"/>
    <col min="4" max="4" width="64.7109375" style="0" customWidth="1"/>
    <col min="5" max="5" width="16.7109375" style="0" customWidth="1"/>
    <col min="6" max="7" width="9.7109375" style="0" customWidth="1"/>
    <col min="8" max="10" width="9.140625" style="0" customWidth="1"/>
  </cols>
  <sheetData>
    <row r="1" spans="2:5" ht="23.25">
      <c r="B1" s="299" t="s">
        <v>3</v>
      </c>
      <c r="C1" s="299"/>
      <c r="D1" s="299"/>
      <c r="E1" s="299"/>
    </row>
    <row r="2" spans="2:5" ht="20.25">
      <c r="B2" s="298" t="s">
        <v>118</v>
      </c>
      <c r="C2" s="298"/>
      <c r="D2" s="298"/>
      <c r="E2" s="298"/>
    </row>
    <row r="3" spans="2:5" ht="20.25">
      <c r="B3" s="298" t="s">
        <v>328</v>
      </c>
      <c r="C3" s="298"/>
      <c r="D3" s="298"/>
      <c r="E3" s="298"/>
    </row>
    <row r="4" spans="2:13" ht="21" thickBot="1">
      <c r="B4" s="16"/>
      <c r="C4" s="17"/>
      <c r="E4" s="170" t="s">
        <v>126</v>
      </c>
      <c r="J4" s="41"/>
      <c r="K4" s="41"/>
      <c r="L4" s="41"/>
      <c r="M4" s="41"/>
    </row>
    <row r="5" spans="2:13" ht="25.5" customHeight="1">
      <c r="B5" s="78" t="s">
        <v>70</v>
      </c>
      <c r="C5" s="73"/>
      <c r="D5" s="311" t="s">
        <v>72</v>
      </c>
      <c r="E5" s="201" t="s">
        <v>166</v>
      </c>
      <c r="J5" s="41"/>
      <c r="K5" s="41"/>
      <c r="L5" s="41"/>
      <c r="M5" s="41"/>
    </row>
    <row r="6" spans="2:13" ht="25.5" customHeight="1" thickBot="1">
      <c r="B6" s="79" t="s">
        <v>71</v>
      </c>
      <c r="C6" s="77"/>
      <c r="D6" s="312"/>
      <c r="E6" s="202" t="s">
        <v>167</v>
      </c>
      <c r="J6" s="41"/>
      <c r="K6" s="6"/>
      <c r="L6" s="6"/>
      <c r="M6" s="6"/>
    </row>
    <row r="7" spans="2:13" ht="25.5" customHeight="1">
      <c r="B7" s="90"/>
      <c r="C7" s="319" t="s">
        <v>121</v>
      </c>
      <c r="D7" s="320"/>
      <c r="E7" s="203"/>
      <c r="J7" s="41"/>
      <c r="K7" s="6"/>
      <c r="L7" s="6"/>
      <c r="M7" s="6"/>
    </row>
    <row r="8" spans="2:13" ht="25.5" customHeight="1">
      <c r="B8" s="44">
        <v>10100</v>
      </c>
      <c r="C8" s="88"/>
      <c r="D8" s="89" t="s">
        <v>20</v>
      </c>
      <c r="E8" s="204">
        <v>400</v>
      </c>
      <c r="J8" s="41"/>
      <c r="K8" s="6"/>
      <c r="L8" s="6"/>
      <c r="M8" s="6"/>
    </row>
    <row r="9" spans="2:13" ht="25.5" customHeight="1" thickBot="1">
      <c r="B9" s="31">
        <v>11700</v>
      </c>
      <c r="C9" s="80"/>
      <c r="D9" s="75" t="s">
        <v>120</v>
      </c>
      <c r="E9" s="205">
        <v>6100</v>
      </c>
      <c r="J9" s="41"/>
      <c r="K9" s="6"/>
      <c r="L9" s="6"/>
      <c r="M9" s="6"/>
    </row>
    <row r="10" spans="2:5" ht="24.75" customHeight="1" thickBot="1">
      <c r="B10" s="30"/>
      <c r="C10" s="81"/>
      <c r="D10" s="268" t="s">
        <v>122</v>
      </c>
      <c r="E10" s="206">
        <f>SUM(E8:E9)</f>
        <v>6500</v>
      </c>
    </row>
    <row r="11" spans="2:5" ht="24.75" customHeight="1">
      <c r="B11" s="93"/>
      <c r="C11" s="317" t="s">
        <v>123</v>
      </c>
      <c r="D11" s="318"/>
      <c r="E11" s="207"/>
    </row>
    <row r="12" spans="2:5" ht="24.75" customHeight="1">
      <c r="B12" s="44"/>
      <c r="C12" s="91"/>
      <c r="D12" s="103" t="s">
        <v>113</v>
      </c>
      <c r="E12" s="204"/>
    </row>
    <row r="13" spans="2:5" ht="24.75" customHeight="1" thickBot="1">
      <c r="B13" s="31">
        <v>40501</v>
      </c>
      <c r="C13" s="85"/>
      <c r="D13" s="76" t="s">
        <v>124</v>
      </c>
      <c r="E13" s="205">
        <v>27000</v>
      </c>
    </row>
    <row r="14" spans="2:5" ht="24.75" customHeight="1" thickBot="1">
      <c r="B14" s="30"/>
      <c r="C14" s="81"/>
      <c r="D14" s="268" t="s">
        <v>125</v>
      </c>
      <c r="E14" s="206">
        <f>SUM(E12:E13)</f>
        <v>27000</v>
      </c>
    </row>
  </sheetData>
  <sheetProtection/>
  <mergeCells count="6">
    <mergeCell ref="B2:E2"/>
    <mergeCell ref="B3:E3"/>
    <mergeCell ref="B1:E1"/>
    <mergeCell ref="C11:D11"/>
    <mergeCell ref="C7:D7"/>
    <mergeCell ref="D5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5"/>
  <sheetViews>
    <sheetView showGridLines="0" rightToLeft="1" zoomScalePageLayoutView="0" workbookViewId="0" topLeftCell="A1">
      <selection activeCell="F15" sqref="F15"/>
    </sheetView>
  </sheetViews>
  <sheetFormatPr defaultColWidth="9.140625" defaultRowHeight="12.75"/>
  <cols>
    <col min="1" max="1" width="1.7109375" style="8" customWidth="1"/>
    <col min="2" max="2" width="7.7109375" style="25" customWidth="1"/>
    <col min="3" max="4" width="7.7109375" style="8" customWidth="1"/>
    <col min="5" max="5" width="71.7109375" style="8" customWidth="1"/>
    <col min="6" max="6" width="16.7109375" style="8" customWidth="1"/>
    <col min="7" max="16384" width="9.140625" style="8" customWidth="1"/>
  </cols>
  <sheetData>
    <row r="1" spans="2:6" ht="24.75" customHeight="1">
      <c r="B1" s="299" t="s">
        <v>119</v>
      </c>
      <c r="C1" s="299"/>
      <c r="D1" s="299"/>
      <c r="E1" s="299"/>
      <c r="F1" s="299"/>
    </row>
    <row r="2" spans="2:6" s="6" customFormat="1" ht="24.75" customHeight="1">
      <c r="B2" s="298" t="s">
        <v>329</v>
      </c>
      <c r="C2" s="298"/>
      <c r="D2" s="298"/>
      <c r="E2" s="298"/>
      <c r="F2" s="298"/>
    </row>
    <row r="3" spans="2:6" s="6" customFormat="1" ht="24.75" customHeight="1" thickBot="1">
      <c r="B3" s="16"/>
      <c r="C3" s="17"/>
      <c r="F3" s="170" t="s">
        <v>244</v>
      </c>
    </row>
    <row r="4" spans="2:6" s="6" customFormat="1" ht="24.75" customHeight="1" thickBot="1">
      <c r="B4" s="315" t="s">
        <v>30</v>
      </c>
      <c r="C4" s="316"/>
      <c r="D4" s="316"/>
      <c r="E4" s="313" t="s">
        <v>14</v>
      </c>
      <c r="F4" s="165" t="s">
        <v>245</v>
      </c>
    </row>
    <row r="5" spans="2:6" ht="24.75" customHeight="1" thickBot="1">
      <c r="B5" s="48" t="s">
        <v>31</v>
      </c>
      <c r="C5" s="47" t="s">
        <v>32</v>
      </c>
      <c r="D5" s="49" t="s">
        <v>33</v>
      </c>
      <c r="E5" s="314"/>
      <c r="F5" s="166" t="s">
        <v>246</v>
      </c>
    </row>
    <row r="6" spans="2:6" s="9" customFormat="1" ht="24.75" customHeight="1">
      <c r="B6" s="69"/>
      <c r="C6" s="70"/>
      <c r="D6" s="71"/>
      <c r="E6" s="99" t="s">
        <v>109</v>
      </c>
      <c r="F6" s="213"/>
    </row>
    <row r="7" spans="2:6" s="9" customFormat="1" ht="24.75" customHeight="1">
      <c r="B7" s="61">
        <v>11</v>
      </c>
      <c r="C7" s="62">
        <v>213</v>
      </c>
      <c r="D7" s="63">
        <v>1</v>
      </c>
      <c r="E7" s="53" t="s">
        <v>110</v>
      </c>
      <c r="F7" s="214">
        <v>1188</v>
      </c>
    </row>
    <row r="8" spans="2:6" s="6" customFormat="1" ht="24.75" customHeight="1" thickBot="1">
      <c r="B8" s="55">
        <v>11</v>
      </c>
      <c r="C8" s="56">
        <v>215</v>
      </c>
      <c r="D8" s="57">
        <v>1</v>
      </c>
      <c r="E8" s="50" t="s">
        <v>111</v>
      </c>
      <c r="F8" s="215">
        <v>5312</v>
      </c>
    </row>
    <row r="9" spans="2:6" s="6" customFormat="1" ht="24.75" customHeight="1" thickBot="1">
      <c r="B9" s="66"/>
      <c r="C9" s="67"/>
      <c r="D9" s="68"/>
      <c r="E9" s="100" t="s">
        <v>112</v>
      </c>
      <c r="F9" s="216">
        <f>SUM(F7:F8)</f>
        <v>6500</v>
      </c>
    </row>
    <row r="10" spans="2:6" s="6" customFormat="1" ht="24.75" customHeight="1">
      <c r="B10" s="55"/>
      <c r="C10" s="56"/>
      <c r="D10" s="57"/>
      <c r="E10" s="99" t="s">
        <v>113</v>
      </c>
      <c r="F10" s="218"/>
    </row>
    <row r="11" spans="2:6" s="10" customFormat="1" ht="24.75" customHeight="1">
      <c r="B11" s="55"/>
      <c r="C11" s="56"/>
      <c r="D11" s="57"/>
      <c r="E11" s="102" t="s">
        <v>114</v>
      </c>
      <c r="F11" s="215"/>
    </row>
    <row r="12" spans="2:6" s="10" customFormat="1" ht="24.75" customHeight="1">
      <c r="B12" s="55">
        <v>11</v>
      </c>
      <c r="C12" s="56">
        <v>430</v>
      </c>
      <c r="D12" s="57">
        <v>1</v>
      </c>
      <c r="E12" s="50" t="s">
        <v>115</v>
      </c>
      <c r="F12" s="215">
        <v>17000</v>
      </c>
    </row>
    <row r="13" spans="2:6" s="10" customFormat="1" ht="24.75" customHeight="1">
      <c r="B13" s="55"/>
      <c r="C13" s="56"/>
      <c r="D13" s="57"/>
      <c r="E13" s="102" t="s">
        <v>117</v>
      </c>
      <c r="F13" s="215"/>
    </row>
    <row r="14" spans="2:6" s="10" customFormat="1" ht="24.75" customHeight="1" thickBot="1">
      <c r="B14" s="55">
        <v>11</v>
      </c>
      <c r="C14" s="56">
        <v>431</v>
      </c>
      <c r="D14" s="57">
        <v>1</v>
      </c>
      <c r="E14" s="50" t="s">
        <v>116</v>
      </c>
      <c r="F14" s="215">
        <v>10000</v>
      </c>
    </row>
    <row r="15" spans="2:6" s="10" customFormat="1" ht="24.75" customHeight="1" thickBot="1">
      <c r="B15" s="66"/>
      <c r="C15" s="67"/>
      <c r="D15" s="68"/>
      <c r="E15" s="100" t="s">
        <v>62</v>
      </c>
      <c r="F15" s="216">
        <f>SUM(F14,F12)</f>
        <v>27000</v>
      </c>
    </row>
    <row r="16" s="10" customFormat="1" ht="24.75" customHeight="1"/>
    <row r="17" s="10" customFormat="1" ht="24.75" customHeight="1"/>
    <row r="18" s="10" customFormat="1" ht="24.75" customHeight="1"/>
    <row r="19" s="10" customFormat="1" ht="24.75" customHeight="1"/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24.75" customHeight="1"/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pans="2:5" s="6" customFormat="1" ht="24.75" customHeight="1">
      <c r="B36" s="10"/>
      <c r="C36" s="10"/>
      <c r="D36" s="10"/>
      <c r="E36" s="10"/>
    </row>
    <row r="37" spans="2:5" s="6" customFormat="1" ht="24.75" customHeight="1">
      <c r="B37" s="10"/>
      <c r="C37" s="10"/>
      <c r="D37" s="10"/>
      <c r="E37" s="10"/>
    </row>
    <row r="38" spans="2:5" s="6" customFormat="1" ht="24.75" customHeight="1">
      <c r="B38" s="10"/>
      <c r="C38" s="10"/>
      <c r="D38" s="10"/>
      <c r="E38" s="10"/>
    </row>
    <row r="39" spans="2:5" s="6" customFormat="1" ht="24.75" customHeight="1">
      <c r="B39" s="10"/>
      <c r="C39" s="10"/>
      <c r="D39" s="10"/>
      <c r="E39" s="10"/>
    </row>
    <row r="40" spans="2:5" s="6" customFormat="1" ht="24.75" customHeight="1">
      <c r="B40" s="10"/>
      <c r="C40" s="10"/>
      <c r="D40" s="10"/>
      <c r="E40" s="10"/>
    </row>
    <row r="41" spans="2:5" s="6" customFormat="1" ht="24.75" customHeight="1">
      <c r="B41" s="10"/>
      <c r="C41" s="10"/>
      <c r="D41" s="10"/>
      <c r="E41" s="10"/>
    </row>
    <row r="42" spans="2:5" s="6" customFormat="1" ht="24.75" customHeight="1">
      <c r="B42" s="10"/>
      <c r="C42" s="10"/>
      <c r="D42" s="10"/>
      <c r="E42" s="10"/>
    </row>
    <row r="43" spans="2:5" s="6" customFormat="1" ht="24.75" customHeight="1">
      <c r="B43" s="10"/>
      <c r="C43" s="10"/>
      <c r="D43" s="10"/>
      <c r="E43" s="10"/>
    </row>
    <row r="44" spans="2:5" s="6" customFormat="1" ht="24.75" customHeight="1">
      <c r="B44" s="10"/>
      <c r="C44" s="10"/>
      <c r="D44" s="10"/>
      <c r="E44" s="10"/>
    </row>
    <row r="45" spans="2:5" s="6" customFormat="1" ht="24.75" customHeight="1">
      <c r="B45" s="10"/>
      <c r="C45" s="10"/>
      <c r="D45" s="10"/>
      <c r="E45" s="10"/>
    </row>
    <row r="46" spans="2:5" s="6" customFormat="1" ht="24.75" customHeight="1">
      <c r="B46" s="10"/>
      <c r="C46" s="10"/>
      <c r="D46" s="10"/>
      <c r="E46" s="10"/>
    </row>
    <row r="47" spans="2:5" s="6" customFormat="1" ht="24.75" customHeight="1">
      <c r="B47" s="10"/>
      <c r="C47" s="10"/>
      <c r="D47" s="10"/>
      <c r="E47" s="10"/>
    </row>
    <row r="48" spans="2:5" s="6" customFormat="1" ht="24.75" customHeight="1">
      <c r="B48" s="10"/>
      <c r="C48" s="10"/>
      <c r="D48" s="10"/>
      <c r="E48" s="10"/>
    </row>
    <row r="49" spans="2:5" s="6" customFormat="1" ht="24.75" customHeight="1">
      <c r="B49" s="10"/>
      <c r="C49" s="10"/>
      <c r="D49" s="10"/>
      <c r="E49" s="10"/>
    </row>
    <row r="50" spans="2:5" s="6" customFormat="1" ht="24.75" customHeight="1">
      <c r="B50" s="10"/>
      <c r="C50" s="10"/>
      <c r="D50" s="10"/>
      <c r="E50" s="10"/>
    </row>
    <row r="51" spans="2:5" s="6" customFormat="1" ht="24.75" customHeight="1">
      <c r="B51" s="10"/>
      <c r="C51" s="10"/>
      <c r="D51" s="10"/>
      <c r="E51" s="10"/>
    </row>
    <row r="52" spans="2:5" s="6" customFormat="1" ht="24.75" customHeight="1">
      <c r="B52" s="10"/>
      <c r="C52" s="10"/>
      <c r="D52" s="10"/>
      <c r="E52" s="10"/>
    </row>
    <row r="53" spans="2:5" s="6" customFormat="1" ht="24.75" customHeight="1">
      <c r="B53" s="10"/>
      <c r="C53" s="10"/>
      <c r="D53" s="10"/>
      <c r="E53" s="10"/>
    </row>
    <row r="54" s="10" customFormat="1" ht="24.75" customHeight="1"/>
    <row r="55" s="10" customFormat="1" ht="24.75" customHeight="1"/>
    <row r="56" s="10" customFormat="1" ht="19.5" customHeight="1"/>
    <row r="57" s="10" customFormat="1" ht="19.5" customHeight="1"/>
    <row r="58" s="10" customFormat="1" ht="21.75" customHeight="1"/>
    <row r="59" s="10" customFormat="1" ht="25.5" customHeight="1"/>
    <row r="60" s="10" customFormat="1" ht="24" customHeight="1"/>
    <row r="61" s="10" customFormat="1" ht="24" customHeight="1"/>
    <row r="62" s="10" customFormat="1" ht="22.5" customHeight="1"/>
    <row r="63" s="10" customFormat="1" ht="15" customHeight="1"/>
    <row r="64" s="10" customFormat="1" ht="18.75" customHeight="1"/>
    <row r="65" s="10" customFormat="1" ht="19.5" customHeight="1"/>
    <row r="66" s="10" customFormat="1" ht="21" customHeight="1"/>
    <row r="67" s="10" customFormat="1" ht="21.75" customHeight="1"/>
    <row r="68" s="10" customFormat="1" ht="24" customHeight="1"/>
    <row r="69" spans="2:5" s="6" customFormat="1" ht="18" customHeight="1">
      <c r="B69" s="10"/>
      <c r="C69" s="10"/>
      <c r="D69" s="10"/>
      <c r="E69" s="10"/>
    </row>
    <row r="70" s="10" customFormat="1" ht="18" customHeight="1"/>
    <row r="71" s="10" customFormat="1" ht="18" customHeight="1"/>
    <row r="72" s="10" customFormat="1" ht="39.75" customHeight="1"/>
    <row r="73" s="10" customFormat="1" ht="24" customHeight="1"/>
    <row r="74" spans="2:4" s="6" customFormat="1" ht="19.5" customHeight="1">
      <c r="B74" s="25"/>
      <c r="C74" s="8"/>
      <c r="D74" s="8"/>
    </row>
    <row r="75" spans="2:4" s="6" customFormat="1" ht="19.5" customHeight="1">
      <c r="B75" s="25"/>
      <c r="C75" s="8"/>
      <c r="D75" s="8"/>
    </row>
    <row r="76" spans="2:4" s="6" customFormat="1" ht="19.5" customHeight="1">
      <c r="B76" s="25"/>
      <c r="C76" s="8"/>
      <c r="D76" s="8"/>
    </row>
    <row r="77" spans="2:4" s="6" customFormat="1" ht="16.5" customHeight="1">
      <c r="B77" s="25"/>
      <c r="C77" s="8"/>
      <c r="D77" s="8"/>
    </row>
    <row r="78" spans="2:4" s="10" customFormat="1" ht="23.25">
      <c r="B78" s="25"/>
      <c r="C78" s="8"/>
      <c r="D78" s="8"/>
    </row>
    <row r="79" spans="2:4" s="10" customFormat="1" ht="41.25" customHeight="1">
      <c r="B79" s="25"/>
      <c r="C79" s="8"/>
      <c r="D79" s="8"/>
    </row>
    <row r="80" spans="2:4" s="10" customFormat="1" ht="23.25">
      <c r="B80" s="25"/>
      <c r="C80" s="8"/>
      <c r="D80" s="8"/>
    </row>
    <row r="81" spans="2:4" s="10" customFormat="1" ht="39.75" customHeight="1">
      <c r="B81" s="25"/>
      <c r="C81" s="8"/>
      <c r="D81" s="8"/>
    </row>
    <row r="82" spans="2:4" s="10" customFormat="1" ht="21.75" customHeight="1">
      <c r="B82" s="25"/>
      <c r="C82" s="8"/>
      <c r="D82" s="8"/>
    </row>
    <row r="83" spans="2:4" s="10" customFormat="1" ht="24" customHeight="1">
      <c r="B83" s="25"/>
      <c r="C83" s="8"/>
      <c r="D83" s="8"/>
    </row>
    <row r="84" spans="2:4" s="10" customFormat="1" ht="21.75" customHeight="1">
      <c r="B84" s="25"/>
      <c r="C84" s="8"/>
      <c r="D84" s="8"/>
    </row>
    <row r="85" spans="2:4" s="10" customFormat="1" ht="27" customHeight="1">
      <c r="B85" s="25"/>
      <c r="C85" s="8"/>
      <c r="D85" s="8"/>
    </row>
    <row r="86" spans="2:4" s="10" customFormat="1" ht="18.75" customHeight="1">
      <c r="B86" s="25"/>
      <c r="C86" s="8"/>
      <c r="D86" s="8"/>
    </row>
    <row r="87" spans="2:4" s="10" customFormat="1" ht="18" customHeight="1">
      <c r="B87" s="25"/>
      <c r="C87" s="8"/>
      <c r="D87" s="8"/>
    </row>
    <row r="88" spans="2:4" s="10" customFormat="1" ht="18" customHeight="1">
      <c r="B88" s="25"/>
      <c r="C88" s="8"/>
      <c r="D88" s="8"/>
    </row>
    <row r="89" spans="2:4" s="10" customFormat="1" ht="18" customHeight="1">
      <c r="B89" s="25"/>
      <c r="C89" s="8"/>
      <c r="D89" s="8"/>
    </row>
    <row r="90" spans="2:4" s="10" customFormat="1" ht="18" customHeight="1">
      <c r="B90" s="25"/>
      <c r="C90" s="8"/>
      <c r="D90" s="8"/>
    </row>
    <row r="91" spans="2:4" s="10" customFormat="1" ht="18" customHeight="1">
      <c r="B91" s="25"/>
      <c r="C91" s="8"/>
      <c r="D91" s="8"/>
    </row>
    <row r="92" spans="2:4" s="10" customFormat="1" ht="26.25" customHeight="1">
      <c r="B92" s="25"/>
      <c r="C92" s="8"/>
      <c r="D92" s="8"/>
    </row>
    <row r="94" spans="2:4" s="6" customFormat="1" ht="24.75" customHeight="1">
      <c r="B94" s="25"/>
      <c r="C94" s="8"/>
      <c r="D94" s="8"/>
    </row>
    <row r="95" spans="2:4" s="6" customFormat="1" ht="24.75" customHeight="1">
      <c r="B95" s="25"/>
      <c r="C95" s="8"/>
      <c r="D95" s="8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3.25" customHeight="1"/>
    <row r="106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13.5" customHeight="1"/>
    <row r="122" ht="13.5" customHeight="1"/>
    <row r="123" ht="4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</sheetData>
  <sheetProtection/>
  <mergeCells count="4">
    <mergeCell ref="B4:D4"/>
    <mergeCell ref="E4:E5"/>
    <mergeCell ref="B1:F1"/>
    <mergeCell ref="B2:F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52"/>
  <sheetViews>
    <sheetView showGridLines="0" rightToLeft="1" zoomScalePageLayoutView="0" workbookViewId="0" topLeftCell="A23">
      <selection activeCell="C29" sqref="C29"/>
    </sheetView>
  </sheetViews>
  <sheetFormatPr defaultColWidth="9.140625" defaultRowHeight="12.75"/>
  <cols>
    <col min="1" max="1" width="2.140625" style="0" customWidth="1"/>
    <col min="2" max="2" width="15.7109375" style="0" customWidth="1"/>
    <col min="3" max="3" width="64.7109375" style="273" customWidth="1"/>
    <col min="4" max="6" width="15.7109375" style="0" customWidth="1"/>
  </cols>
  <sheetData>
    <row r="1" spans="2:6" ht="24.75" customHeight="1">
      <c r="B1" s="299" t="s">
        <v>4</v>
      </c>
      <c r="C1" s="299"/>
      <c r="D1" s="299"/>
      <c r="E1" s="299"/>
      <c r="F1" s="299"/>
    </row>
    <row r="2" spans="2:6" ht="24.75" customHeight="1">
      <c r="B2" s="298" t="s">
        <v>403</v>
      </c>
      <c r="C2" s="298"/>
      <c r="D2" s="298"/>
      <c r="E2" s="298"/>
      <c r="F2" s="298"/>
    </row>
    <row r="3" spans="3:6" ht="24.75" customHeight="1" thickBot="1">
      <c r="C3" s="272"/>
      <c r="D3" s="321" t="s">
        <v>126</v>
      </c>
      <c r="E3" s="321"/>
      <c r="F3" s="321"/>
    </row>
    <row r="4" spans="2:6" ht="24.75" customHeight="1">
      <c r="B4" s="324" t="s">
        <v>128</v>
      </c>
      <c r="C4" s="322" t="s">
        <v>72</v>
      </c>
      <c r="D4" s="326" t="s">
        <v>174</v>
      </c>
      <c r="E4" s="328" t="s">
        <v>175</v>
      </c>
      <c r="F4" s="330" t="s">
        <v>127</v>
      </c>
    </row>
    <row r="5" spans="2:6" ht="24.75" customHeight="1" thickBot="1">
      <c r="B5" s="325"/>
      <c r="C5" s="323"/>
      <c r="D5" s="327"/>
      <c r="E5" s="329"/>
      <c r="F5" s="331"/>
    </row>
    <row r="6" spans="2:6" ht="24.75" customHeight="1">
      <c r="B6" s="126">
        <v>10100</v>
      </c>
      <c r="C6" s="274" t="s">
        <v>135</v>
      </c>
      <c r="D6" s="114">
        <v>85474</v>
      </c>
      <c r="E6" s="115">
        <v>2847</v>
      </c>
      <c r="F6" s="177">
        <v>88321</v>
      </c>
    </row>
    <row r="7" spans="2:6" ht="24.75" customHeight="1">
      <c r="B7" s="126">
        <v>10200</v>
      </c>
      <c r="C7" s="274" t="s">
        <v>15</v>
      </c>
      <c r="D7" s="271">
        <v>607</v>
      </c>
      <c r="E7" s="117">
        <v>30</v>
      </c>
      <c r="F7" s="177">
        <v>637</v>
      </c>
    </row>
    <row r="8" spans="2:6" ht="24.75" customHeight="1">
      <c r="B8" s="126">
        <v>10300</v>
      </c>
      <c r="C8" s="275" t="s">
        <v>134</v>
      </c>
      <c r="D8" s="271">
        <v>505</v>
      </c>
      <c r="E8" s="117">
        <v>12</v>
      </c>
      <c r="F8" s="177">
        <v>517</v>
      </c>
    </row>
    <row r="9" spans="2:6" ht="24.75" customHeight="1">
      <c r="B9" s="126">
        <v>10400</v>
      </c>
      <c r="C9" s="275" t="s">
        <v>251</v>
      </c>
      <c r="D9" s="271">
        <v>718</v>
      </c>
      <c r="E9" s="117">
        <v>17</v>
      </c>
      <c r="F9" s="177">
        <v>735</v>
      </c>
    </row>
    <row r="10" spans="2:6" ht="24.75" customHeight="1">
      <c r="B10" s="126">
        <v>10500</v>
      </c>
      <c r="C10" s="275" t="s">
        <v>16</v>
      </c>
      <c r="D10" s="271">
        <v>5538</v>
      </c>
      <c r="E10" s="117">
        <v>135</v>
      </c>
      <c r="F10" s="177">
        <v>5673</v>
      </c>
    </row>
    <row r="11" spans="2:6" ht="24.75" customHeight="1">
      <c r="B11" s="126">
        <v>10600</v>
      </c>
      <c r="C11" s="275" t="s">
        <v>168</v>
      </c>
      <c r="D11" s="271">
        <v>17253</v>
      </c>
      <c r="E11" s="117">
        <v>617</v>
      </c>
      <c r="F11" s="177">
        <v>17870</v>
      </c>
    </row>
    <row r="12" spans="2:6" ht="24.75" customHeight="1">
      <c r="B12" s="126">
        <v>10700</v>
      </c>
      <c r="C12" s="275" t="s">
        <v>252</v>
      </c>
      <c r="D12" s="271">
        <v>12946</v>
      </c>
      <c r="E12" s="117">
        <v>499</v>
      </c>
      <c r="F12" s="177">
        <v>13445</v>
      </c>
    </row>
    <row r="13" spans="2:6" ht="24.75" customHeight="1">
      <c r="B13" s="126">
        <v>10800</v>
      </c>
      <c r="C13" s="275" t="s">
        <v>92</v>
      </c>
      <c r="D13" s="271">
        <v>14054</v>
      </c>
      <c r="E13" s="117">
        <v>315</v>
      </c>
      <c r="F13" s="177">
        <v>14369</v>
      </c>
    </row>
    <row r="14" spans="2:6" ht="24.75" customHeight="1">
      <c r="B14" s="126">
        <v>10900</v>
      </c>
      <c r="C14" s="275" t="s">
        <v>253</v>
      </c>
      <c r="D14" s="271">
        <v>5302</v>
      </c>
      <c r="E14" s="117">
        <v>27</v>
      </c>
      <c r="F14" s="177">
        <v>5329</v>
      </c>
    </row>
    <row r="15" spans="2:6" ht="24.75" customHeight="1">
      <c r="B15" s="126">
        <v>11000</v>
      </c>
      <c r="C15" s="275" t="s">
        <v>254</v>
      </c>
      <c r="D15" s="271">
        <v>4908</v>
      </c>
      <c r="E15" s="117">
        <v>20</v>
      </c>
      <c r="F15" s="177">
        <v>4928</v>
      </c>
    </row>
    <row r="16" spans="2:6" ht="24.75" customHeight="1">
      <c r="B16" s="126">
        <v>11100</v>
      </c>
      <c r="C16" s="275" t="s">
        <v>321</v>
      </c>
      <c r="D16" s="271">
        <v>15445</v>
      </c>
      <c r="E16" s="117">
        <v>371</v>
      </c>
      <c r="F16" s="177">
        <v>15816</v>
      </c>
    </row>
    <row r="17" spans="2:6" ht="24.75" customHeight="1">
      <c r="B17" s="126">
        <v>11200</v>
      </c>
      <c r="C17" s="275" t="s">
        <v>207</v>
      </c>
      <c r="D17" s="271">
        <v>10100</v>
      </c>
      <c r="E17" s="117">
        <v>373</v>
      </c>
      <c r="F17" s="177">
        <v>10473</v>
      </c>
    </row>
    <row r="18" spans="2:6" ht="24.75" customHeight="1">
      <c r="B18" s="126">
        <v>11300</v>
      </c>
      <c r="C18" s="275" t="s">
        <v>255</v>
      </c>
      <c r="D18" s="271">
        <v>87896</v>
      </c>
      <c r="E18" s="117">
        <v>5776</v>
      </c>
      <c r="F18" s="177">
        <v>93672</v>
      </c>
    </row>
    <row r="19" spans="2:6" ht="24.75" customHeight="1">
      <c r="B19" s="126">
        <v>11400</v>
      </c>
      <c r="C19" s="275" t="s">
        <v>256</v>
      </c>
      <c r="D19" s="271">
        <v>139837</v>
      </c>
      <c r="E19" s="117">
        <v>1880</v>
      </c>
      <c r="F19" s="177">
        <v>141717</v>
      </c>
    </row>
    <row r="20" spans="2:6" ht="24.75" customHeight="1">
      <c r="B20" s="126">
        <v>11500</v>
      </c>
      <c r="C20" s="275" t="s">
        <v>222</v>
      </c>
      <c r="D20" s="271">
        <v>29418</v>
      </c>
      <c r="E20" s="117">
        <v>228</v>
      </c>
      <c r="F20" s="186">
        <v>29646</v>
      </c>
    </row>
    <row r="21" spans="2:6" ht="24.75" customHeight="1">
      <c r="B21" s="126">
        <v>11600</v>
      </c>
      <c r="C21" s="275" t="s">
        <v>223</v>
      </c>
      <c r="D21" s="271">
        <v>2737</v>
      </c>
      <c r="E21" s="117">
        <v>71</v>
      </c>
      <c r="F21" s="177">
        <v>2808</v>
      </c>
    </row>
    <row r="22" spans="2:6" ht="24.75" customHeight="1">
      <c r="B22" s="126">
        <v>11700</v>
      </c>
      <c r="C22" s="275" t="s">
        <v>89</v>
      </c>
      <c r="D22" s="271">
        <v>7466</v>
      </c>
      <c r="E22" s="117">
        <v>197</v>
      </c>
      <c r="F22" s="177">
        <v>7663</v>
      </c>
    </row>
    <row r="23" spans="2:6" ht="24.75" customHeight="1">
      <c r="B23" s="126">
        <v>11800</v>
      </c>
      <c r="C23" s="275" t="s">
        <v>21</v>
      </c>
      <c r="D23" s="271">
        <v>20020</v>
      </c>
      <c r="E23" s="117">
        <v>347</v>
      </c>
      <c r="F23" s="177">
        <v>20367</v>
      </c>
    </row>
    <row r="24" spans="2:6" ht="24.75" customHeight="1">
      <c r="B24" s="126">
        <v>11900</v>
      </c>
      <c r="C24" s="275" t="s">
        <v>249</v>
      </c>
      <c r="D24" s="271">
        <v>117951</v>
      </c>
      <c r="E24" s="117">
        <v>761</v>
      </c>
      <c r="F24" s="177">
        <v>118712</v>
      </c>
    </row>
    <row r="25" spans="2:6" ht="24.75" customHeight="1">
      <c r="B25" s="126">
        <v>12000</v>
      </c>
      <c r="C25" s="275" t="s">
        <v>257</v>
      </c>
      <c r="D25" s="271">
        <v>4496</v>
      </c>
      <c r="E25" s="117">
        <v>39</v>
      </c>
      <c r="F25" s="177">
        <v>4535</v>
      </c>
    </row>
    <row r="26" spans="2:6" ht="24.75" customHeight="1">
      <c r="B26" s="126">
        <v>12100</v>
      </c>
      <c r="C26" s="275" t="s">
        <v>258</v>
      </c>
      <c r="D26" s="271">
        <v>23112</v>
      </c>
      <c r="E26" s="117">
        <v>688</v>
      </c>
      <c r="F26" s="177">
        <v>23800</v>
      </c>
    </row>
    <row r="27" spans="2:6" ht="24.75" customHeight="1">
      <c r="B27" s="126">
        <v>12200</v>
      </c>
      <c r="C27" s="275" t="s">
        <v>322</v>
      </c>
      <c r="D27" s="271">
        <v>208</v>
      </c>
      <c r="E27" s="117">
        <v>3</v>
      </c>
      <c r="F27" s="186">
        <v>211</v>
      </c>
    </row>
    <row r="28" spans="2:6" ht="24.75" customHeight="1">
      <c r="B28" s="126">
        <v>12300</v>
      </c>
      <c r="C28" s="275" t="s">
        <v>318</v>
      </c>
      <c r="D28" s="271">
        <v>21584</v>
      </c>
      <c r="E28" s="117">
        <v>1472</v>
      </c>
      <c r="F28" s="177">
        <v>23056</v>
      </c>
    </row>
    <row r="29" spans="2:6" ht="24.75" customHeight="1">
      <c r="B29" s="126">
        <v>12400</v>
      </c>
      <c r="C29" s="275" t="s">
        <v>79</v>
      </c>
      <c r="D29" s="271">
        <v>1346</v>
      </c>
      <c r="E29" s="117">
        <v>30</v>
      </c>
      <c r="F29" s="177">
        <v>1376</v>
      </c>
    </row>
    <row r="30" spans="2:6" ht="24.75" customHeight="1">
      <c r="B30" s="126">
        <v>12500</v>
      </c>
      <c r="C30" s="275" t="s">
        <v>259</v>
      </c>
      <c r="D30" s="271">
        <v>1468</v>
      </c>
      <c r="E30" s="117">
        <v>13</v>
      </c>
      <c r="F30" s="177">
        <v>1481</v>
      </c>
    </row>
    <row r="31" spans="2:6" ht="24.75" customHeight="1">
      <c r="B31" s="126">
        <v>12600</v>
      </c>
      <c r="C31" s="275" t="s">
        <v>262</v>
      </c>
      <c r="D31" s="271">
        <v>197</v>
      </c>
      <c r="E31" s="117">
        <v>3</v>
      </c>
      <c r="F31" s="177">
        <v>200</v>
      </c>
    </row>
    <row r="32" spans="2:6" ht="24.75" customHeight="1">
      <c r="B32" s="126">
        <v>12700</v>
      </c>
      <c r="C32" s="275" t="s">
        <v>260</v>
      </c>
      <c r="D32" s="271">
        <v>670</v>
      </c>
      <c r="E32" s="117">
        <v>23</v>
      </c>
      <c r="F32" s="177">
        <v>693</v>
      </c>
    </row>
    <row r="33" spans="2:6" ht="24.75" customHeight="1">
      <c r="B33" s="126">
        <v>12800</v>
      </c>
      <c r="C33" s="275" t="s">
        <v>178</v>
      </c>
      <c r="D33" s="271">
        <v>231</v>
      </c>
      <c r="E33" s="117">
        <v>8</v>
      </c>
      <c r="F33" s="177">
        <v>239</v>
      </c>
    </row>
    <row r="34" spans="2:6" ht="24.75" customHeight="1">
      <c r="B34" s="126">
        <v>12900</v>
      </c>
      <c r="C34" s="275" t="s">
        <v>261</v>
      </c>
      <c r="D34" s="271">
        <v>211</v>
      </c>
      <c r="E34" s="117">
        <v>6</v>
      </c>
      <c r="F34" s="177">
        <v>217</v>
      </c>
    </row>
    <row r="35" spans="2:6" ht="24.75" customHeight="1">
      <c r="B35" s="126">
        <v>13000</v>
      </c>
      <c r="C35" s="275" t="s">
        <v>264</v>
      </c>
      <c r="D35" s="271">
        <v>1751</v>
      </c>
      <c r="E35" s="117">
        <v>105</v>
      </c>
      <c r="F35" s="177">
        <v>1856</v>
      </c>
    </row>
    <row r="36" spans="2:6" ht="24.75" customHeight="1">
      <c r="B36" s="126">
        <v>13100</v>
      </c>
      <c r="C36" s="275" t="s">
        <v>330</v>
      </c>
      <c r="D36" s="271">
        <v>16183</v>
      </c>
      <c r="E36" s="117">
        <v>31</v>
      </c>
      <c r="F36" s="177">
        <v>16214</v>
      </c>
    </row>
    <row r="37" spans="2:6" ht="24.75" customHeight="1">
      <c r="B37" s="126">
        <v>13200</v>
      </c>
      <c r="C37" s="275" t="s">
        <v>332</v>
      </c>
      <c r="D37" s="271">
        <v>240</v>
      </c>
      <c r="E37" s="117">
        <v>4</v>
      </c>
      <c r="F37" s="186">
        <v>244</v>
      </c>
    </row>
    <row r="38" spans="2:6" ht="24.75" customHeight="1">
      <c r="B38" s="126">
        <v>13300</v>
      </c>
      <c r="C38" s="275" t="s">
        <v>263</v>
      </c>
      <c r="D38" s="271">
        <v>875</v>
      </c>
      <c r="E38" s="117">
        <v>64</v>
      </c>
      <c r="F38" s="177">
        <v>939</v>
      </c>
    </row>
    <row r="39" spans="2:6" ht="24.75" customHeight="1">
      <c r="B39" s="126">
        <v>13600</v>
      </c>
      <c r="C39" s="275" t="s">
        <v>266</v>
      </c>
      <c r="D39" s="271">
        <v>1258</v>
      </c>
      <c r="E39" s="117">
        <v>12</v>
      </c>
      <c r="F39" s="177">
        <v>1270</v>
      </c>
    </row>
    <row r="40" spans="2:6" ht="24.75" customHeight="1">
      <c r="B40" s="126">
        <v>13700</v>
      </c>
      <c r="C40" s="275" t="s">
        <v>265</v>
      </c>
      <c r="D40" s="271">
        <v>42498</v>
      </c>
      <c r="E40" s="117">
        <v>1702</v>
      </c>
      <c r="F40" s="177">
        <v>44200</v>
      </c>
    </row>
    <row r="41" spans="2:6" ht="24.75" customHeight="1">
      <c r="B41" s="126">
        <v>13800</v>
      </c>
      <c r="C41" s="275" t="s">
        <v>12</v>
      </c>
      <c r="D41" s="271">
        <v>475</v>
      </c>
      <c r="E41" s="117" t="s">
        <v>137</v>
      </c>
      <c r="F41" s="177">
        <v>475</v>
      </c>
    </row>
    <row r="42" spans="2:6" ht="24.75" customHeight="1">
      <c r="B42" s="126">
        <v>13900</v>
      </c>
      <c r="C42" s="275" t="s">
        <v>267</v>
      </c>
      <c r="D42" s="271">
        <v>700</v>
      </c>
      <c r="E42" s="117">
        <v>12</v>
      </c>
      <c r="F42" s="177">
        <v>712</v>
      </c>
    </row>
    <row r="43" spans="2:6" ht="24.75" customHeight="1">
      <c r="B43" s="126">
        <v>14000</v>
      </c>
      <c r="C43" s="275" t="s">
        <v>269</v>
      </c>
      <c r="D43" s="271">
        <v>1579</v>
      </c>
      <c r="E43" s="117">
        <v>873</v>
      </c>
      <c r="F43" s="177">
        <v>2452</v>
      </c>
    </row>
    <row r="44" spans="2:6" ht="24.75" customHeight="1">
      <c r="B44" s="126">
        <v>14100</v>
      </c>
      <c r="C44" s="275" t="s">
        <v>268</v>
      </c>
      <c r="D44" s="271">
        <v>261</v>
      </c>
      <c r="E44" s="117">
        <v>1</v>
      </c>
      <c r="F44" s="177">
        <v>262</v>
      </c>
    </row>
    <row r="45" spans="2:6" ht="24.75" customHeight="1">
      <c r="B45" s="126">
        <v>14200</v>
      </c>
      <c r="C45" s="275" t="s">
        <v>270</v>
      </c>
      <c r="D45" s="271">
        <v>7578</v>
      </c>
      <c r="E45" s="117" t="s">
        <v>137</v>
      </c>
      <c r="F45" s="177">
        <v>7578</v>
      </c>
    </row>
    <row r="46" spans="2:6" ht="24.75" customHeight="1">
      <c r="B46" s="126">
        <v>14600</v>
      </c>
      <c r="C46" s="275" t="s">
        <v>271</v>
      </c>
      <c r="D46" s="271">
        <v>184</v>
      </c>
      <c r="E46" s="117">
        <v>13</v>
      </c>
      <c r="F46" s="177">
        <v>197</v>
      </c>
    </row>
    <row r="47" spans="2:6" ht="24.75" customHeight="1">
      <c r="B47" s="126">
        <v>14900</v>
      </c>
      <c r="C47" s="275" t="s">
        <v>272</v>
      </c>
      <c r="D47" s="271">
        <v>9634</v>
      </c>
      <c r="E47" s="117">
        <v>831</v>
      </c>
      <c r="F47" s="278">
        <v>10465</v>
      </c>
    </row>
    <row r="48" spans="2:6" ht="24.75" customHeight="1">
      <c r="B48" s="126">
        <v>15000</v>
      </c>
      <c r="C48" s="275" t="s">
        <v>396</v>
      </c>
      <c r="D48" s="271">
        <v>5753</v>
      </c>
      <c r="E48" s="117">
        <v>115</v>
      </c>
      <c r="F48" s="278">
        <v>5868</v>
      </c>
    </row>
    <row r="49" spans="2:6" ht="24.75" customHeight="1">
      <c r="B49" s="126">
        <v>15100</v>
      </c>
      <c r="C49" s="275" t="s">
        <v>401</v>
      </c>
      <c r="D49" s="271">
        <v>8469</v>
      </c>
      <c r="E49" s="117">
        <v>689</v>
      </c>
      <c r="F49" s="278">
        <v>9158</v>
      </c>
    </row>
    <row r="50" spans="2:6" ht="24.75" customHeight="1">
      <c r="B50" s="126">
        <v>15200</v>
      </c>
      <c r="C50" s="275" t="s">
        <v>402</v>
      </c>
      <c r="D50" s="271">
        <v>904</v>
      </c>
      <c r="E50" s="117">
        <v>10</v>
      </c>
      <c r="F50" s="278">
        <v>914</v>
      </c>
    </row>
    <row r="51" spans="2:6" ht="24.75" customHeight="1" thickBot="1">
      <c r="B51" s="126">
        <v>19001</v>
      </c>
      <c r="C51" s="275" t="s">
        <v>161</v>
      </c>
      <c r="D51" s="271">
        <v>35690</v>
      </c>
      <c r="E51" s="117" t="s">
        <v>137</v>
      </c>
      <c r="F51" s="278">
        <v>35690</v>
      </c>
    </row>
    <row r="52" spans="2:6" ht="24.75" customHeight="1" thickBot="1">
      <c r="B52" s="30"/>
      <c r="C52" s="276" t="s">
        <v>162</v>
      </c>
      <c r="D52" s="120">
        <f>SUM(D6:D51)</f>
        <v>765730</v>
      </c>
      <c r="E52" s="121">
        <f>SUM(E6:E51)</f>
        <v>21270</v>
      </c>
      <c r="F52" s="122">
        <f>SUM(F6:F51)</f>
        <v>787000</v>
      </c>
    </row>
    <row r="53" ht="24.75" customHeight="1"/>
  </sheetData>
  <sheetProtection/>
  <mergeCells count="8">
    <mergeCell ref="D3:F3"/>
    <mergeCell ref="C4:C5"/>
    <mergeCell ref="B1:F1"/>
    <mergeCell ref="B2:F2"/>
    <mergeCell ref="B4:B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6"/>
  <sheetViews>
    <sheetView showGridLines="0" rightToLeft="1" zoomScalePageLayoutView="0" workbookViewId="0" topLeftCell="A80">
      <selection activeCell="G96" sqref="G96"/>
    </sheetView>
  </sheetViews>
  <sheetFormatPr defaultColWidth="9.140625" defaultRowHeight="12.75"/>
  <cols>
    <col min="1" max="1" width="1.7109375" style="13" customWidth="1"/>
    <col min="2" max="2" width="15.7109375" style="123" customWidth="1"/>
    <col min="3" max="3" width="4.00390625" style="14" customWidth="1"/>
    <col min="4" max="4" width="63.00390625" style="24" customWidth="1"/>
    <col min="5" max="5" width="15.7109375" style="123" customWidth="1"/>
    <col min="6" max="6" width="15.7109375" style="124" customWidth="1"/>
    <col min="7" max="7" width="15.7109375" style="123" customWidth="1"/>
    <col min="8" max="16384" width="9.140625" style="13" customWidth="1"/>
  </cols>
  <sheetData>
    <row r="1" spans="2:7" s="11" customFormat="1" ht="24.75" customHeight="1">
      <c r="B1" s="299" t="s">
        <v>248</v>
      </c>
      <c r="C1" s="299"/>
      <c r="D1" s="299"/>
      <c r="E1" s="299"/>
      <c r="F1" s="299"/>
      <c r="G1" s="299"/>
    </row>
    <row r="2" spans="2:7" s="11" customFormat="1" ht="24.75" customHeight="1">
      <c r="B2" s="298" t="s">
        <v>247</v>
      </c>
      <c r="C2" s="298"/>
      <c r="D2" s="298"/>
      <c r="E2" s="298"/>
      <c r="F2" s="298"/>
      <c r="G2" s="298"/>
    </row>
    <row r="3" spans="2:7" s="12" customFormat="1" ht="24.75" customHeight="1">
      <c r="B3" s="298" t="s">
        <v>404</v>
      </c>
      <c r="C3" s="298"/>
      <c r="D3" s="298"/>
      <c r="E3" s="298"/>
      <c r="F3" s="298"/>
      <c r="G3" s="298"/>
    </row>
    <row r="4" spans="2:7" s="12" customFormat="1" ht="24.75" customHeight="1" thickBot="1">
      <c r="B4" s="54"/>
      <c r="C4" s="17"/>
      <c r="D4"/>
      <c r="E4" s="321" t="s">
        <v>126</v>
      </c>
      <c r="F4" s="321"/>
      <c r="G4" s="321"/>
    </row>
    <row r="5" spans="2:7" ht="24.75" customHeight="1">
      <c r="B5" s="367" t="s">
        <v>128</v>
      </c>
      <c r="C5" s="369" t="s">
        <v>72</v>
      </c>
      <c r="D5" s="370"/>
      <c r="E5" s="373" t="s">
        <v>174</v>
      </c>
      <c r="F5" s="328" t="s">
        <v>175</v>
      </c>
      <c r="G5" s="330" t="s">
        <v>127</v>
      </c>
    </row>
    <row r="6" spans="2:7" s="15" customFormat="1" ht="24.75" customHeight="1" thickBot="1">
      <c r="B6" s="368"/>
      <c r="C6" s="371"/>
      <c r="D6" s="372"/>
      <c r="E6" s="374"/>
      <c r="F6" s="329"/>
      <c r="G6" s="331"/>
    </row>
    <row r="7" spans="2:7" s="15" customFormat="1" ht="24.75" customHeight="1">
      <c r="B7" s="125"/>
      <c r="C7" s="360" t="s">
        <v>129</v>
      </c>
      <c r="D7" s="361"/>
      <c r="E7" s="111"/>
      <c r="F7" s="112"/>
      <c r="G7" s="113"/>
    </row>
    <row r="8" spans="2:7" s="15" customFormat="1" ht="24.75" customHeight="1">
      <c r="B8" s="126">
        <v>10101</v>
      </c>
      <c r="C8" s="106"/>
      <c r="D8" s="107" t="s">
        <v>135</v>
      </c>
      <c r="E8" s="114">
        <v>73448</v>
      </c>
      <c r="F8" s="115">
        <v>2272</v>
      </c>
      <c r="G8" s="186">
        <v>75720</v>
      </c>
    </row>
    <row r="9" spans="2:7" s="15" customFormat="1" ht="24.75" customHeight="1">
      <c r="B9" s="126">
        <v>10200</v>
      </c>
      <c r="C9" s="106"/>
      <c r="D9" s="107" t="s">
        <v>15</v>
      </c>
      <c r="E9" s="116">
        <v>607</v>
      </c>
      <c r="F9" s="117">
        <v>30</v>
      </c>
      <c r="G9" s="186">
        <v>637</v>
      </c>
    </row>
    <row r="10" spans="2:7" s="15" customFormat="1" ht="24.75" customHeight="1">
      <c r="B10" s="126">
        <v>10300</v>
      </c>
      <c r="C10" s="108"/>
      <c r="D10" s="75" t="s">
        <v>134</v>
      </c>
      <c r="E10" s="116">
        <v>505</v>
      </c>
      <c r="F10" s="117">
        <v>12</v>
      </c>
      <c r="G10" s="186">
        <v>517</v>
      </c>
    </row>
    <row r="11" spans="2:7" s="15" customFormat="1" ht="24.75" customHeight="1">
      <c r="B11" s="126">
        <v>10400</v>
      </c>
      <c r="C11" s="106"/>
      <c r="D11" s="75" t="s">
        <v>11</v>
      </c>
      <c r="E11" s="116">
        <v>718</v>
      </c>
      <c r="F11" s="117">
        <v>17</v>
      </c>
      <c r="G11" s="186">
        <v>735</v>
      </c>
    </row>
    <row r="12" spans="2:7" s="15" customFormat="1" ht="24.75" customHeight="1">
      <c r="B12" s="126">
        <v>10500</v>
      </c>
      <c r="C12" s="106"/>
      <c r="D12" s="76" t="s">
        <v>16</v>
      </c>
      <c r="E12" s="116">
        <v>5538</v>
      </c>
      <c r="F12" s="117">
        <v>135</v>
      </c>
      <c r="G12" s="186">
        <v>5673</v>
      </c>
    </row>
    <row r="13" spans="2:7" s="15" customFormat="1" ht="24.75" customHeight="1">
      <c r="B13" s="126">
        <v>10600</v>
      </c>
      <c r="C13" s="106"/>
      <c r="D13" s="76" t="s">
        <v>6</v>
      </c>
      <c r="E13" s="116">
        <v>17253</v>
      </c>
      <c r="F13" s="117">
        <v>617</v>
      </c>
      <c r="G13" s="186">
        <v>17870</v>
      </c>
    </row>
    <row r="14" spans="2:7" s="15" customFormat="1" ht="24.75" customHeight="1">
      <c r="B14" s="126">
        <v>12600</v>
      </c>
      <c r="C14" s="106"/>
      <c r="D14" s="75" t="s">
        <v>133</v>
      </c>
      <c r="E14" s="116">
        <v>197</v>
      </c>
      <c r="F14" s="117">
        <v>3</v>
      </c>
      <c r="G14" s="186">
        <v>200</v>
      </c>
    </row>
    <row r="15" spans="2:7" s="15" customFormat="1" ht="24.75" customHeight="1">
      <c r="B15" s="126">
        <v>12700</v>
      </c>
      <c r="C15" s="106"/>
      <c r="D15" s="75" t="s">
        <v>10</v>
      </c>
      <c r="E15" s="116">
        <v>670</v>
      </c>
      <c r="F15" s="117">
        <v>23</v>
      </c>
      <c r="G15" s="186">
        <v>693</v>
      </c>
    </row>
    <row r="16" spans="2:7" s="15" customFormat="1" ht="24.75" customHeight="1">
      <c r="B16" s="126">
        <v>12900</v>
      </c>
      <c r="C16" s="106"/>
      <c r="D16" s="75" t="s">
        <v>130</v>
      </c>
      <c r="E16" s="116">
        <v>211</v>
      </c>
      <c r="F16" s="117">
        <v>6</v>
      </c>
      <c r="G16" s="186">
        <v>217</v>
      </c>
    </row>
    <row r="17" spans="2:7" s="15" customFormat="1" ht="24.75" customHeight="1">
      <c r="B17" s="126">
        <v>13000</v>
      </c>
      <c r="C17" s="106"/>
      <c r="D17" s="107" t="s">
        <v>273</v>
      </c>
      <c r="E17" s="116">
        <v>1751</v>
      </c>
      <c r="F17" s="117">
        <v>105</v>
      </c>
      <c r="G17" s="186">
        <v>1856</v>
      </c>
    </row>
    <row r="18" spans="2:7" s="15" customFormat="1" ht="24.75" customHeight="1">
      <c r="B18" s="126">
        <v>14000</v>
      </c>
      <c r="C18" s="106"/>
      <c r="D18" s="107" t="s">
        <v>131</v>
      </c>
      <c r="E18" s="118">
        <v>1579</v>
      </c>
      <c r="F18" s="119">
        <v>873</v>
      </c>
      <c r="G18" s="186">
        <v>2452</v>
      </c>
    </row>
    <row r="19" spans="2:7" s="15" customFormat="1" ht="24.75" customHeight="1">
      <c r="B19" s="127">
        <v>14100</v>
      </c>
      <c r="C19" s="108"/>
      <c r="D19" s="109" t="s">
        <v>132</v>
      </c>
      <c r="E19" s="118">
        <v>261</v>
      </c>
      <c r="F19" s="119">
        <v>1</v>
      </c>
      <c r="G19" s="191">
        <v>262</v>
      </c>
    </row>
    <row r="20" spans="2:7" s="15" customFormat="1" ht="24.75" customHeight="1" thickBot="1">
      <c r="B20" s="219">
        <v>12200</v>
      </c>
      <c r="C20" s="220"/>
      <c r="D20" s="281" t="s">
        <v>333</v>
      </c>
      <c r="E20" s="290">
        <v>208</v>
      </c>
      <c r="F20" s="292">
        <v>3</v>
      </c>
      <c r="G20" s="291">
        <v>211</v>
      </c>
    </row>
    <row r="21" spans="2:7" s="15" customFormat="1" ht="24.75" customHeight="1" thickBot="1">
      <c r="B21" s="30"/>
      <c r="C21" s="110"/>
      <c r="D21" s="149" t="s">
        <v>136</v>
      </c>
      <c r="E21" s="120">
        <f>SUM(E8:E20)</f>
        <v>102946</v>
      </c>
      <c r="F21" s="121">
        <f>SUM(F8:F20)</f>
        <v>4097</v>
      </c>
      <c r="G21" s="122">
        <f>SUM(G8:G20)</f>
        <v>107043</v>
      </c>
    </row>
    <row r="22" spans="2:7" s="15" customFormat="1" ht="24.75" customHeight="1">
      <c r="B22" s="128"/>
      <c r="C22" s="317" t="s">
        <v>75</v>
      </c>
      <c r="D22" s="353"/>
      <c r="E22" s="137"/>
      <c r="F22" s="138"/>
      <c r="G22" s="139"/>
    </row>
    <row r="23" spans="2:7" s="15" customFormat="1" ht="24.75" customHeight="1">
      <c r="B23" s="131">
        <v>10109</v>
      </c>
      <c r="C23" s="140"/>
      <c r="D23" s="104" t="s">
        <v>138</v>
      </c>
      <c r="E23" s="188">
        <v>1481</v>
      </c>
      <c r="F23" s="190" t="s">
        <v>137</v>
      </c>
      <c r="G23" s="186">
        <v>1481</v>
      </c>
    </row>
    <row r="24" spans="2:7" s="15" customFormat="1" ht="24.75" customHeight="1">
      <c r="B24" s="126">
        <v>10700</v>
      </c>
      <c r="C24" s="129"/>
      <c r="D24" s="92" t="s">
        <v>171</v>
      </c>
      <c r="E24" s="133">
        <v>12946</v>
      </c>
      <c r="F24" s="134">
        <v>499</v>
      </c>
      <c r="G24" s="186">
        <v>13445</v>
      </c>
    </row>
    <row r="25" spans="2:7" s="15" customFormat="1" ht="24.75" customHeight="1">
      <c r="B25" s="142">
        <v>11201</v>
      </c>
      <c r="C25" s="365"/>
      <c r="D25" s="363" t="s">
        <v>77</v>
      </c>
      <c r="E25" s="375">
        <v>4805</v>
      </c>
      <c r="F25" s="377">
        <v>197</v>
      </c>
      <c r="G25" s="362">
        <v>5002</v>
      </c>
    </row>
    <row r="26" spans="2:7" s="15" customFormat="1" ht="24.75" customHeight="1">
      <c r="B26" s="142" t="s">
        <v>274</v>
      </c>
      <c r="C26" s="366"/>
      <c r="D26" s="364"/>
      <c r="E26" s="376"/>
      <c r="F26" s="378"/>
      <c r="G26" s="379"/>
    </row>
    <row r="27" spans="2:7" s="15" customFormat="1" ht="24.75" customHeight="1">
      <c r="B27" s="126">
        <v>12400</v>
      </c>
      <c r="C27" s="129"/>
      <c r="D27" s="132" t="s">
        <v>79</v>
      </c>
      <c r="E27" s="133">
        <v>1346</v>
      </c>
      <c r="F27" s="134">
        <v>30</v>
      </c>
      <c r="G27" s="186">
        <v>1376</v>
      </c>
    </row>
    <row r="28" spans="2:7" s="15" customFormat="1" ht="24.75" customHeight="1">
      <c r="B28" s="126">
        <v>13600</v>
      </c>
      <c r="C28" s="129"/>
      <c r="D28" s="105" t="s">
        <v>78</v>
      </c>
      <c r="E28" s="133">
        <v>1258</v>
      </c>
      <c r="F28" s="134">
        <v>12</v>
      </c>
      <c r="G28" s="186">
        <v>1270</v>
      </c>
    </row>
    <row r="29" spans="2:7" s="15" customFormat="1" ht="24.75" customHeight="1" thickBot="1">
      <c r="B29" s="126">
        <v>13900</v>
      </c>
      <c r="C29" s="130"/>
      <c r="D29" s="132" t="s">
        <v>18</v>
      </c>
      <c r="E29" s="135">
        <v>700</v>
      </c>
      <c r="F29" s="136">
        <v>12</v>
      </c>
      <c r="G29" s="186">
        <v>712</v>
      </c>
    </row>
    <row r="30" spans="2:7" s="15" customFormat="1" ht="24.75" customHeight="1" thickBot="1">
      <c r="B30" s="30"/>
      <c r="C30" s="110"/>
      <c r="D30" s="149" t="s">
        <v>76</v>
      </c>
      <c r="E30" s="120">
        <f>SUM(E23:E29)</f>
        <v>22536</v>
      </c>
      <c r="F30" s="121">
        <f>SUM(F23:F29)</f>
        <v>750</v>
      </c>
      <c r="G30" s="122">
        <f>SUM(G23:G29)</f>
        <v>23286</v>
      </c>
    </row>
    <row r="31" spans="2:7" s="15" customFormat="1" ht="24.75" customHeight="1">
      <c r="B31" s="128"/>
      <c r="C31" s="317" t="s">
        <v>139</v>
      </c>
      <c r="D31" s="353"/>
      <c r="E31" s="137"/>
      <c r="F31" s="138"/>
      <c r="G31" s="139"/>
    </row>
    <row r="32" spans="2:7" s="15" customFormat="1" ht="24.75" customHeight="1">
      <c r="B32" s="351">
        <v>11204</v>
      </c>
      <c r="C32" s="295"/>
      <c r="D32" s="279" t="s">
        <v>335</v>
      </c>
      <c r="E32" s="341">
        <v>825</v>
      </c>
      <c r="F32" s="343">
        <v>11</v>
      </c>
      <c r="G32" s="349">
        <v>836</v>
      </c>
    </row>
    <row r="33" spans="2:7" s="15" customFormat="1" ht="24.75" customHeight="1">
      <c r="B33" s="352"/>
      <c r="C33" s="293"/>
      <c r="D33" s="294" t="s">
        <v>334</v>
      </c>
      <c r="E33" s="342"/>
      <c r="F33" s="344"/>
      <c r="G33" s="350"/>
    </row>
    <row r="34" spans="2:7" s="15" customFormat="1" ht="24.75" customHeight="1">
      <c r="B34" s="143">
        <v>11400</v>
      </c>
      <c r="C34" s="129"/>
      <c r="D34" s="280" t="s">
        <v>256</v>
      </c>
      <c r="E34" s="161">
        <v>139837</v>
      </c>
      <c r="F34" s="162">
        <v>1880</v>
      </c>
      <c r="G34" s="163">
        <v>141717</v>
      </c>
    </row>
    <row r="35" spans="2:7" s="15" customFormat="1" ht="24.75" customHeight="1">
      <c r="B35" s="126">
        <v>13700</v>
      </c>
      <c r="C35" s="129"/>
      <c r="D35" s="132" t="s">
        <v>184</v>
      </c>
      <c r="E35" s="133">
        <v>42498</v>
      </c>
      <c r="F35" s="134">
        <v>1702</v>
      </c>
      <c r="G35" s="186">
        <v>44200</v>
      </c>
    </row>
    <row r="36" spans="2:7" s="15" customFormat="1" ht="24.75" customHeight="1">
      <c r="B36" s="126">
        <v>14600</v>
      </c>
      <c r="C36" s="129"/>
      <c r="D36" s="132" t="s">
        <v>250</v>
      </c>
      <c r="E36" s="133">
        <v>184</v>
      </c>
      <c r="F36" s="134">
        <v>13</v>
      </c>
      <c r="G36" s="186">
        <v>197</v>
      </c>
    </row>
    <row r="37" spans="2:7" s="15" customFormat="1" ht="24.75" customHeight="1">
      <c r="B37" s="126">
        <v>15100</v>
      </c>
      <c r="C37" s="129"/>
      <c r="D37" s="280" t="s">
        <v>275</v>
      </c>
      <c r="E37" s="133">
        <v>8469</v>
      </c>
      <c r="F37" s="134">
        <v>689</v>
      </c>
      <c r="G37" s="186">
        <v>9158</v>
      </c>
    </row>
    <row r="38" spans="2:7" s="15" customFormat="1" ht="24.75" customHeight="1" thickBot="1">
      <c r="B38" s="126">
        <v>15200</v>
      </c>
      <c r="C38" s="129"/>
      <c r="D38" s="132" t="s">
        <v>405</v>
      </c>
      <c r="E38" s="133">
        <v>904</v>
      </c>
      <c r="F38" s="134">
        <v>10</v>
      </c>
      <c r="G38" s="278">
        <v>914</v>
      </c>
    </row>
    <row r="39" spans="2:7" s="15" customFormat="1" ht="24.75" customHeight="1" thickBot="1">
      <c r="B39" s="30"/>
      <c r="C39" s="110"/>
      <c r="D39" s="149" t="s">
        <v>140</v>
      </c>
      <c r="E39" s="120">
        <f>SUM(E32:E38)</f>
        <v>192717</v>
      </c>
      <c r="F39" s="121">
        <f>SUM(F32:F38)</f>
        <v>4305</v>
      </c>
      <c r="G39" s="122">
        <f>SUM(G32:G38)</f>
        <v>197022</v>
      </c>
    </row>
    <row r="40" spans="2:7" s="15" customFormat="1" ht="24.75" customHeight="1">
      <c r="B40" s="128"/>
      <c r="C40" s="317" t="s">
        <v>141</v>
      </c>
      <c r="D40" s="353"/>
      <c r="E40" s="137"/>
      <c r="F40" s="138"/>
      <c r="G40" s="139"/>
    </row>
    <row r="41" spans="2:7" s="15" customFormat="1" ht="24.75" customHeight="1" thickBot="1">
      <c r="B41" s="126">
        <v>11300</v>
      </c>
      <c r="C41" s="145"/>
      <c r="D41" s="146" t="s">
        <v>142</v>
      </c>
      <c r="E41" s="192">
        <v>87896</v>
      </c>
      <c r="F41" s="194">
        <v>5776</v>
      </c>
      <c r="G41" s="186">
        <f>SUM(E41:F41)</f>
        <v>93672</v>
      </c>
    </row>
    <row r="42" spans="2:7" s="15" customFormat="1" ht="24.75" customHeight="1" thickBot="1">
      <c r="B42" s="30"/>
      <c r="C42" s="110"/>
      <c r="D42" s="149" t="s">
        <v>143</v>
      </c>
      <c r="E42" s="120">
        <f>SUM(E41:E41)</f>
        <v>87896</v>
      </c>
      <c r="F42" s="121">
        <f>SUM(F41)</f>
        <v>5776</v>
      </c>
      <c r="G42" s="122">
        <f>SUM(E42:F42)</f>
        <v>93672</v>
      </c>
    </row>
    <row r="43" spans="2:7" s="15" customFormat="1" ht="24.75" customHeight="1">
      <c r="B43" s="128"/>
      <c r="C43" s="317" t="s">
        <v>85</v>
      </c>
      <c r="D43" s="353"/>
      <c r="E43" s="137"/>
      <c r="F43" s="138"/>
      <c r="G43" s="139"/>
    </row>
    <row r="44" spans="2:7" s="15" customFormat="1" ht="24.75" customHeight="1">
      <c r="B44" s="131">
        <v>11500</v>
      </c>
      <c r="C44" s="178"/>
      <c r="D44" s="196" t="s">
        <v>338</v>
      </c>
      <c r="E44" s="187">
        <v>29418</v>
      </c>
      <c r="F44" s="189">
        <v>228</v>
      </c>
      <c r="G44" s="191">
        <f>SUM(E44:F44)</f>
        <v>29646</v>
      </c>
    </row>
    <row r="45" spans="2:7" s="15" customFormat="1" ht="24.75" customHeight="1">
      <c r="B45" s="142">
        <v>13100</v>
      </c>
      <c r="C45" s="144"/>
      <c r="D45" s="147" t="s">
        <v>337</v>
      </c>
      <c r="E45" s="199">
        <v>16183</v>
      </c>
      <c r="F45" s="200">
        <v>31</v>
      </c>
      <c r="G45" s="185">
        <f>SUM(E45:F45)</f>
        <v>16214</v>
      </c>
    </row>
    <row r="46" spans="2:7" s="15" customFormat="1" ht="24.75" customHeight="1">
      <c r="B46" s="142">
        <v>13200</v>
      </c>
      <c r="C46" s="197"/>
      <c r="D46" s="296" t="s">
        <v>331</v>
      </c>
      <c r="E46" s="199">
        <v>240</v>
      </c>
      <c r="F46" s="200">
        <v>4</v>
      </c>
      <c r="G46" s="191">
        <f>SUM(E46:F46)</f>
        <v>244</v>
      </c>
    </row>
    <row r="47" spans="2:7" s="15" customFormat="1" ht="24.75" customHeight="1" thickBot="1">
      <c r="B47" s="126">
        <v>14214</v>
      </c>
      <c r="C47" s="129"/>
      <c r="D47" s="132" t="s">
        <v>336</v>
      </c>
      <c r="E47" s="133">
        <v>3419</v>
      </c>
      <c r="F47" s="134" t="s">
        <v>137</v>
      </c>
      <c r="G47" s="148">
        <f>SUM(E47:F47)</f>
        <v>3419</v>
      </c>
    </row>
    <row r="48" spans="2:7" s="15" customFormat="1" ht="24.75" customHeight="1" thickBot="1">
      <c r="B48" s="30"/>
      <c r="C48" s="110"/>
      <c r="D48" s="149" t="s">
        <v>86</v>
      </c>
      <c r="E48" s="120">
        <f>SUM(E44:E47)</f>
        <v>49260</v>
      </c>
      <c r="F48" s="121">
        <f>SUM(F44:F47)</f>
        <v>263</v>
      </c>
      <c r="G48" s="122">
        <f>SUM(G44:G47)</f>
        <v>49523</v>
      </c>
    </row>
    <row r="49" spans="2:7" s="15" customFormat="1" ht="24.75" customHeight="1">
      <c r="B49" s="125"/>
      <c r="C49" s="360" t="s">
        <v>144</v>
      </c>
      <c r="D49" s="361"/>
      <c r="E49" s="111"/>
      <c r="F49" s="169"/>
      <c r="G49" s="113"/>
    </row>
    <row r="50" spans="2:7" s="15" customFormat="1" ht="24.75" customHeight="1">
      <c r="B50" s="126"/>
      <c r="C50" s="106"/>
      <c r="D50" s="107" t="s">
        <v>146</v>
      </c>
      <c r="E50" s="114"/>
      <c r="F50" s="115"/>
      <c r="G50" s="186"/>
    </row>
    <row r="51" spans="2:7" s="15" customFormat="1" ht="24.75" customHeight="1">
      <c r="B51" s="126">
        <v>10103</v>
      </c>
      <c r="C51" s="106"/>
      <c r="D51" s="150" t="s">
        <v>149</v>
      </c>
      <c r="E51" s="116">
        <v>9132</v>
      </c>
      <c r="F51" s="117">
        <v>435</v>
      </c>
      <c r="G51" s="186">
        <f>SUM(E51:F51)</f>
        <v>9567</v>
      </c>
    </row>
    <row r="52" spans="2:7" s="15" customFormat="1" ht="24.75" customHeight="1">
      <c r="B52" s="126">
        <v>10105</v>
      </c>
      <c r="C52" s="108"/>
      <c r="D52" s="151" t="s">
        <v>148</v>
      </c>
      <c r="E52" s="116">
        <v>230</v>
      </c>
      <c r="F52" s="117" t="s">
        <v>137</v>
      </c>
      <c r="G52" s="186">
        <f>SUM(E52:F52)</f>
        <v>230</v>
      </c>
    </row>
    <row r="53" spans="2:7" s="15" customFormat="1" ht="24.75" customHeight="1">
      <c r="B53" s="126">
        <v>10107</v>
      </c>
      <c r="C53" s="106"/>
      <c r="D53" s="151" t="s">
        <v>147</v>
      </c>
      <c r="E53" s="116">
        <v>1071</v>
      </c>
      <c r="F53" s="117">
        <v>140</v>
      </c>
      <c r="G53" s="186">
        <f>SUM(E53:F53)</f>
        <v>1211</v>
      </c>
    </row>
    <row r="54" spans="2:7" s="15" customFormat="1" ht="24.75" customHeight="1">
      <c r="B54" s="126">
        <v>10111</v>
      </c>
      <c r="C54" s="106"/>
      <c r="D54" s="297" t="s">
        <v>339</v>
      </c>
      <c r="E54" s="116">
        <v>112</v>
      </c>
      <c r="F54" s="117" t="s">
        <v>137</v>
      </c>
      <c r="G54" s="186">
        <f>SUM(E54:F54)</f>
        <v>112</v>
      </c>
    </row>
    <row r="55" spans="2:7" s="15" customFormat="1" ht="24.75" customHeight="1">
      <c r="B55" s="126">
        <v>11700</v>
      </c>
      <c r="C55" s="220"/>
      <c r="D55" s="76" t="s">
        <v>89</v>
      </c>
      <c r="E55" s="152">
        <v>7466</v>
      </c>
      <c r="F55" s="153">
        <v>197</v>
      </c>
      <c r="G55" s="191">
        <f>SUM(E55:F55)</f>
        <v>7663</v>
      </c>
    </row>
    <row r="56" spans="2:7" s="15" customFormat="1" ht="24.75" customHeight="1">
      <c r="B56" s="126">
        <v>11903</v>
      </c>
      <c r="C56" s="335"/>
      <c r="D56" s="333" t="s">
        <v>150</v>
      </c>
      <c r="E56" s="337">
        <v>8336</v>
      </c>
      <c r="F56" s="339">
        <v>205</v>
      </c>
      <c r="G56" s="362">
        <f>SUM(E56:F57)</f>
        <v>8541</v>
      </c>
    </row>
    <row r="57" spans="2:7" s="15" customFormat="1" ht="24.75" customHeight="1">
      <c r="B57" s="126" t="s">
        <v>176</v>
      </c>
      <c r="C57" s="336"/>
      <c r="D57" s="334"/>
      <c r="E57" s="338"/>
      <c r="F57" s="340"/>
      <c r="G57" s="349"/>
    </row>
    <row r="58" spans="2:7" s="15" customFormat="1" ht="24.75" customHeight="1">
      <c r="B58" s="126">
        <v>12100</v>
      </c>
      <c r="C58" s="106"/>
      <c r="D58" s="82" t="s">
        <v>407</v>
      </c>
      <c r="E58" s="116">
        <v>23112</v>
      </c>
      <c r="F58" s="117">
        <v>688</v>
      </c>
      <c r="G58" s="163">
        <f>SUM(E58:F58)</f>
        <v>23800</v>
      </c>
    </row>
    <row r="59" spans="2:7" s="15" customFormat="1" ht="24.75" customHeight="1">
      <c r="B59" s="126">
        <v>12300</v>
      </c>
      <c r="C59" s="106"/>
      <c r="D59" s="75" t="s">
        <v>318</v>
      </c>
      <c r="E59" s="116">
        <v>21584</v>
      </c>
      <c r="F59" s="117">
        <v>1472</v>
      </c>
      <c r="G59" s="186">
        <f>SUM(E59:F59)</f>
        <v>23056</v>
      </c>
    </row>
    <row r="60" spans="2:7" s="15" customFormat="1" ht="24.75" customHeight="1">
      <c r="B60" s="126">
        <v>13300</v>
      </c>
      <c r="C60" s="106"/>
      <c r="D60" s="107" t="s">
        <v>406</v>
      </c>
      <c r="E60" s="116">
        <v>875</v>
      </c>
      <c r="F60" s="117">
        <v>64</v>
      </c>
      <c r="G60" s="186">
        <f>SUM(E60:F60)</f>
        <v>939</v>
      </c>
    </row>
    <row r="61" spans="2:7" s="15" customFormat="1" ht="24.75" customHeight="1" thickBot="1">
      <c r="B61" s="126">
        <v>14900</v>
      </c>
      <c r="C61" s="106"/>
      <c r="D61" s="75" t="s">
        <v>408</v>
      </c>
      <c r="E61" s="155">
        <v>9634</v>
      </c>
      <c r="F61" s="156">
        <v>831</v>
      </c>
      <c r="G61" s="186">
        <f>SUM(E61:F61)</f>
        <v>10465</v>
      </c>
    </row>
    <row r="62" spans="2:7" s="15" customFormat="1" ht="24.75" customHeight="1" thickBot="1">
      <c r="B62" s="30"/>
      <c r="C62" s="110"/>
      <c r="D62" s="149" t="s">
        <v>145</v>
      </c>
      <c r="E62" s="120">
        <f>SUM(E51:E61)</f>
        <v>81552</v>
      </c>
      <c r="F62" s="121">
        <f>SUM(F51:F61)</f>
        <v>4032</v>
      </c>
      <c r="G62" s="122">
        <f>SUM(G51:G61)</f>
        <v>85584</v>
      </c>
    </row>
    <row r="63" spans="2:7" s="15" customFormat="1" ht="24.75" customHeight="1">
      <c r="B63" s="125"/>
      <c r="C63" s="317" t="s">
        <v>151</v>
      </c>
      <c r="D63" s="332"/>
      <c r="E63" s="111"/>
      <c r="F63" s="169"/>
      <c r="G63" s="113"/>
    </row>
    <row r="64" spans="2:7" s="15" customFormat="1" ht="24.75" customHeight="1">
      <c r="B64" s="126">
        <v>10800</v>
      </c>
      <c r="C64" s="106"/>
      <c r="D64" s="89" t="s">
        <v>278</v>
      </c>
      <c r="E64" s="184">
        <v>14054</v>
      </c>
      <c r="F64" s="154">
        <v>315</v>
      </c>
      <c r="G64" s="186">
        <f>SUM(E64:F64)</f>
        <v>14369</v>
      </c>
    </row>
    <row r="65" spans="2:7" s="15" customFormat="1" ht="24.75" customHeight="1">
      <c r="B65" s="126">
        <v>11203</v>
      </c>
      <c r="C65" s="108"/>
      <c r="D65" s="75" t="s">
        <v>90</v>
      </c>
      <c r="E65" s="116">
        <v>4470</v>
      </c>
      <c r="F65" s="117">
        <v>165</v>
      </c>
      <c r="G65" s="186">
        <f>SUM(E65:F65)</f>
        <v>4635</v>
      </c>
    </row>
    <row r="66" spans="2:7" s="15" customFormat="1" ht="24.75" customHeight="1">
      <c r="B66" s="126">
        <v>11600</v>
      </c>
      <c r="C66" s="106"/>
      <c r="D66" s="75" t="s">
        <v>19</v>
      </c>
      <c r="E66" s="116">
        <v>2737</v>
      </c>
      <c r="F66" s="117">
        <v>71</v>
      </c>
      <c r="G66" s="186">
        <f>SUM(E66:F66)</f>
        <v>2808</v>
      </c>
    </row>
    <row r="67" spans="2:7" s="15" customFormat="1" ht="24.75" customHeight="1">
      <c r="B67" s="126">
        <v>13800</v>
      </c>
      <c r="C67" s="108"/>
      <c r="D67" s="76" t="s">
        <v>12</v>
      </c>
      <c r="E67" s="116">
        <v>475</v>
      </c>
      <c r="F67" s="117" t="s">
        <v>137</v>
      </c>
      <c r="G67" s="186">
        <f>SUM(E67:F67)</f>
        <v>475</v>
      </c>
    </row>
    <row r="68" spans="2:7" s="15" customFormat="1" ht="24.75" customHeight="1">
      <c r="B68" s="126">
        <v>14215</v>
      </c>
      <c r="C68" s="108"/>
      <c r="D68" s="76" t="s">
        <v>277</v>
      </c>
      <c r="E68" s="116">
        <v>600</v>
      </c>
      <c r="F68" s="117" t="s">
        <v>137</v>
      </c>
      <c r="G68" s="186">
        <f>SUM(E68:F68)</f>
        <v>600</v>
      </c>
    </row>
    <row r="69" spans="2:7" s="15" customFormat="1" ht="24.75" customHeight="1" thickBot="1">
      <c r="B69" s="126">
        <v>15000</v>
      </c>
      <c r="C69" s="108"/>
      <c r="D69" s="76" t="s">
        <v>396</v>
      </c>
      <c r="E69" s="116">
        <v>5753</v>
      </c>
      <c r="F69" s="117">
        <v>115</v>
      </c>
      <c r="G69" s="186">
        <f>SUM(E69:F69)</f>
        <v>5868</v>
      </c>
    </row>
    <row r="70" spans="2:7" s="15" customFormat="1" ht="24.75" customHeight="1" thickBot="1">
      <c r="B70" s="30"/>
      <c r="C70" s="110"/>
      <c r="D70" s="149" t="s">
        <v>409</v>
      </c>
      <c r="E70" s="120">
        <f>SUM(E64:E69)</f>
        <v>28089</v>
      </c>
      <c r="F70" s="121">
        <f>SUM(F64:F69)</f>
        <v>666</v>
      </c>
      <c r="G70" s="122">
        <f>SUM(G64:G69)</f>
        <v>28755</v>
      </c>
    </row>
    <row r="71" spans="2:7" s="15" customFormat="1" ht="24.75" customHeight="1">
      <c r="B71" s="128"/>
      <c r="C71" s="317" t="s">
        <v>154</v>
      </c>
      <c r="D71" s="353"/>
      <c r="E71" s="137"/>
      <c r="F71" s="138"/>
      <c r="G71" s="139"/>
    </row>
    <row r="72" spans="2:7" s="15" customFormat="1" ht="24.75" customHeight="1">
      <c r="B72" s="131">
        <v>11000</v>
      </c>
      <c r="C72" s="158"/>
      <c r="D72" s="89" t="s">
        <v>8</v>
      </c>
      <c r="E72" s="187">
        <v>4908</v>
      </c>
      <c r="F72" s="189">
        <v>20</v>
      </c>
      <c r="G72" s="191">
        <f>SUM(E72:F72)</f>
        <v>4928</v>
      </c>
    </row>
    <row r="73" spans="2:7" s="15" customFormat="1" ht="24.75" customHeight="1">
      <c r="B73" s="143" t="s">
        <v>156</v>
      </c>
      <c r="C73" s="354"/>
      <c r="D73" s="356" t="s">
        <v>99</v>
      </c>
      <c r="E73" s="358">
        <v>109615</v>
      </c>
      <c r="F73" s="345">
        <v>556</v>
      </c>
      <c r="G73" s="347">
        <f>SUM(E73:F74)</f>
        <v>110171</v>
      </c>
    </row>
    <row r="74" spans="2:7" s="15" customFormat="1" ht="24.75" customHeight="1" thickBot="1">
      <c r="B74" s="164" t="s">
        <v>157</v>
      </c>
      <c r="C74" s="355"/>
      <c r="D74" s="357"/>
      <c r="E74" s="359"/>
      <c r="F74" s="346"/>
      <c r="G74" s="348"/>
    </row>
    <row r="75" spans="2:7" s="15" customFormat="1" ht="24.75" customHeight="1" thickBot="1">
      <c r="B75" s="30"/>
      <c r="C75" s="110"/>
      <c r="D75" s="149" t="s">
        <v>155</v>
      </c>
      <c r="E75" s="120">
        <f>SUM(E72:E73)</f>
        <v>114523</v>
      </c>
      <c r="F75" s="121">
        <f>SUM(F72:F73)</f>
        <v>576</v>
      </c>
      <c r="G75" s="122">
        <f>SUM(G72:G73)</f>
        <v>115099</v>
      </c>
    </row>
    <row r="76" spans="2:7" s="15" customFormat="1" ht="24.75" customHeight="1">
      <c r="B76" s="128"/>
      <c r="C76" s="317" t="s">
        <v>96</v>
      </c>
      <c r="D76" s="318"/>
      <c r="E76" s="137"/>
      <c r="F76" s="138"/>
      <c r="G76" s="139"/>
    </row>
    <row r="77" spans="2:7" ht="24.75" customHeight="1">
      <c r="B77" s="126">
        <v>11100</v>
      </c>
      <c r="C77" s="157"/>
      <c r="D77" s="89" t="s">
        <v>17</v>
      </c>
      <c r="E77" s="187">
        <v>15445</v>
      </c>
      <c r="F77" s="189">
        <v>371</v>
      </c>
      <c r="G77" s="186">
        <f>SUM(E77:F77)</f>
        <v>15816</v>
      </c>
    </row>
    <row r="78" spans="2:7" ht="24.75" customHeight="1" thickBot="1">
      <c r="B78" s="126">
        <v>14201</v>
      </c>
      <c r="C78" s="130"/>
      <c r="D78" s="82" t="s">
        <v>279</v>
      </c>
      <c r="E78" s="155">
        <v>2210</v>
      </c>
      <c r="F78" s="156" t="s">
        <v>137</v>
      </c>
      <c r="G78" s="186">
        <f>SUM(E78:F78)</f>
        <v>2210</v>
      </c>
    </row>
    <row r="79" spans="2:7" ht="24.75" customHeight="1" thickBot="1">
      <c r="B79" s="30"/>
      <c r="C79" s="110"/>
      <c r="D79" s="149" t="s">
        <v>97</v>
      </c>
      <c r="E79" s="120">
        <f>SUM(E77:E78)</f>
        <v>17655</v>
      </c>
      <c r="F79" s="121">
        <f>SUM(F77:F78)</f>
        <v>371</v>
      </c>
      <c r="G79" s="122">
        <f>SUM(G77:G78)</f>
        <v>18026</v>
      </c>
    </row>
    <row r="80" spans="2:7" ht="24.75" customHeight="1">
      <c r="B80" s="128"/>
      <c r="C80" s="317" t="s">
        <v>152</v>
      </c>
      <c r="D80" s="353"/>
      <c r="E80" s="137"/>
      <c r="F80" s="138"/>
      <c r="G80" s="139"/>
    </row>
    <row r="81" spans="2:7" ht="24.75" customHeight="1" thickBot="1">
      <c r="B81" s="126">
        <v>14203</v>
      </c>
      <c r="C81" s="145"/>
      <c r="D81" s="146" t="s">
        <v>280</v>
      </c>
      <c r="E81" s="192">
        <v>538</v>
      </c>
      <c r="F81" s="194" t="s">
        <v>137</v>
      </c>
      <c r="G81" s="186">
        <f>SUM(E81:F81)</f>
        <v>538</v>
      </c>
    </row>
    <row r="82" spans="2:7" ht="24.75" customHeight="1" thickBot="1">
      <c r="B82" s="30"/>
      <c r="C82" s="110"/>
      <c r="D82" s="149" t="s">
        <v>153</v>
      </c>
      <c r="E82" s="120">
        <f>SUM(E81:E81)</f>
        <v>538</v>
      </c>
      <c r="F82" s="121">
        <f>SUM(F81:F81)</f>
        <v>0</v>
      </c>
      <c r="G82" s="122">
        <f>SUM(E82:F82)</f>
        <v>538</v>
      </c>
    </row>
    <row r="83" spans="2:7" ht="24.75" customHeight="1">
      <c r="B83" s="128"/>
      <c r="C83" s="317" t="s">
        <v>158</v>
      </c>
      <c r="D83" s="318"/>
      <c r="E83" s="137"/>
      <c r="F83" s="138"/>
      <c r="G83" s="139"/>
    </row>
    <row r="84" spans="2:7" ht="24.75" customHeight="1">
      <c r="B84" s="126">
        <v>11800</v>
      </c>
      <c r="C84" s="157"/>
      <c r="D84" s="89" t="s">
        <v>21</v>
      </c>
      <c r="E84" s="187">
        <v>20020</v>
      </c>
      <c r="F84" s="189">
        <v>347</v>
      </c>
      <c r="G84" s="186">
        <f>SUM(E84:F84)</f>
        <v>20367</v>
      </c>
    </row>
    <row r="85" spans="2:7" ht="24.75" customHeight="1" thickBot="1">
      <c r="B85" s="126">
        <v>12000</v>
      </c>
      <c r="C85" s="130"/>
      <c r="D85" s="75" t="s">
        <v>7</v>
      </c>
      <c r="E85" s="155">
        <v>4496</v>
      </c>
      <c r="F85" s="156">
        <v>39</v>
      </c>
      <c r="G85" s="186">
        <f>SUM(E85:F85)</f>
        <v>4535</v>
      </c>
    </row>
    <row r="86" spans="2:7" ht="24.75" customHeight="1" thickBot="1">
      <c r="B86" s="30"/>
      <c r="C86" s="110"/>
      <c r="D86" s="149" t="s">
        <v>159</v>
      </c>
      <c r="E86" s="120">
        <f>SUM(E84:E85)</f>
        <v>24516</v>
      </c>
      <c r="F86" s="121">
        <f>SUM(F84:F85)</f>
        <v>386</v>
      </c>
      <c r="G86" s="122">
        <f>SUM(G84:G85)</f>
        <v>24902</v>
      </c>
    </row>
    <row r="87" spans="2:7" ht="24.75" customHeight="1">
      <c r="B87" s="128"/>
      <c r="C87" s="317" t="s">
        <v>102</v>
      </c>
      <c r="D87" s="318"/>
      <c r="E87" s="137"/>
      <c r="F87" s="138"/>
      <c r="G87" s="139"/>
    </row>
    <row r="88" spans="2:7" ht="24.75" customHeight="1">
      <c r="B88" s="131">
        <v>10900</v>
      </c>
      <c r="C88" s="158"/>
      <c r="D88" s="89" t="s">
        <v>5</v>
      </c>
      <c r="E88" s="187">
        <v>5302</v>
      </c>
      <c r="F88" s="189">
        <v>27</v>
      </c>
      <c r="G88" s="191">
        <f>SUM(E88:F88)</f>
        <v>5329</v>
      </c>
    </row>
    <row r="89" spans="2:7" ht="24.75" customHeight="1">
      <c r="B89" s="143">
        <v>12500</v>
      </c>
      <c r="C89" s="159"/>
      <c r="D89" s="160" t="s">
        <v>160</v>
      </c>
      <c r="E89" s="161">
        <v>1468</v>
      </c>
      <c r="F89" s="162">
        <v>13</v>
      </c>
      <c r="G89" s="163">
        <f>SUM(E89:F89)</f>
        <v>1481</v>
      </c>
    </row>
    <row r="90" spans="2:7" ht="24.75" customHeight="1">
      <c r="B90" s="142">
        <v>12800</v>
      </c>
      <c r="C90" s="141"/>
      <c r="D90" s="82" t="s">
        <v>178</v>
      </c>
      <c r="E90" s="199">
        <v>231</v>
      </c>
      <c r="F90" s="200">
        <v>8</v>
      </c>
      <c r="G90" s="163">
        <f>SUM(E90:F90)</f>
        <v>239</v>
      </c>
    </row>
    <row r="91" spans="2:7" ht="24.75" customHeight="1">
      <c r="B91" s="223"/>
      <c r="C91" s="171"/>
      <c r="D91" s="132" t="s">
        <v>177</v>
      </c>
      <c r="E91" s="199"/>
      <c r="F91" s="200"/>
      <c r="G91" s="195"/>
    </row>
    <row r="92" spans="2:7" ht="24.75" customHeight="1">
      <c r="B92" s="131">
        <v>14202</v>
      </c>
      <c r="C92" s="140"/>
      <c r="D92" s="222" t="s">
        <v>179</v>
      </c>
      <c r="E92" s="188">
        <v>561</v>
      </c>
      <c r="F92" s="190" t="s">
        <v>137</v>
      </c>
      <c r="G92" s="186">
        <f>SUM(E92:F92)</f>
        <v>561</v>
      </c>
    </row>
    <row r="93" spans="2:7" ht="24.75" customHeight="1" thickBot="1">
      <c r="B93" s="143">
        <v>14216</v>
      </c>
      <c r="C93" s="159"/>
      <c r="D93" s="221" t="s">
        <v>180</v>
      </c>
      <c r="E93" s="161">
        <v>250</v>
      </c>
      <c r="F93" s="162" t="s">
        <v>137</v>
      </c>
      <c r="G93" s="163">
        <f>SUM(E93:F93)</f>
        <v>250</v>
      </c>
    </row>
    <row r="94" spans="2:7" ht="24.75" customHeight="1" thickBot="1">
      <c r="B94" s="30"/>
      <c r="C94" s="110"/>
      <c r="D94" s="149" t="s">
        <v>103</v>
      </c>
      <c r="E94" s="120">
        <f>SUM(E88:E93)</f>
        <v>7812</v>
      </c>
      <c r="F94" s="121">
        <f>SUM(F88:F93)</f>
        <v>48</v>
      </c>
      <c r="G94" s="122">
        <f>SUM(G88:G93)</f>
        <v>7860</v>
      </c>
    </row>
    <row r="95" spans="2:7" ht="24.75" customHeight="1" thickBot="1">
      <c r="B95" s="30"/>
      <c r="C95" s="110"/>
      <c r="D95" s="149" t="s">
        <v>161</v>
      </c>
      <c r="E95" s="120">
        <v>35690</v>
      </c>
      <c r="F95" s="121" t="s">
        <v>137</v>
      </c>
      <c r="G95" s="122">
        <v>35690</v>
      </c>
    </row>
    <row r="96" spans="2:7" ht="24.75" customHeight="1" thickBot="1">
      <c r="B96" s="30"/>
      <c r="C96" s="110"/>
      <c r="D96" s="149" t="s">
        <v>162</v>
      </c>
      <c r="E96" s="120">
        <f>SUM(E95,E94,E86,E82,E79,E75,E70,E62,E48,E42,E39,E30,E21)</f>
        <v>765730</v>
      </c>
      <c r="F96" s="121">
        <f>SUM(F94:F95,F86,F82,F79,F75,F70,F62,F48,F42,F39,F30,F21)</f>
        <v>21270</v>
      </c>
      <c r="G96" s="122">
        <f>SUM(G95,G94,G86,G82,G79,G75,G70,G62,G48,G42,G39,G30,G21)</f>
        <v>787000</v>
      </c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</sheetData>
  <sheetProtection/>
  <mergeCells count="40">
    <mergeCell ref="C83:D83"/>
    <mergeCell ref="C87:D87"/>
    <mergeCell ref="E25:E26"/>
    <mergeCell ref="F25:F26"/>
    <mergeCell ref="G25:G26"/>
    <mergeCell ref="C7:D7"/>
    <mergeCell ref="B1:G1"/>
    <mergeCell ref="B2:G2"/>
    <mergeCell ref="B3:G3"/>
    <mergeCell ref="B5:B6"/>
    <mergeCell ref="C5:D6"/>
    <mergeCell ref="E5:E6"/>
    <mergeCell ref="E4:G4"/>
    <mergeCell ref="F5:F6"/>
    <mergeCell ref="G5:G6"/>
    <mergeCell ref="E73:E74"/>
    <mergeCell ref="C40:D40"/>
    <mergeCell ref="C49:D49"/>
    <mergeCell ref="G56:G57"/>
    <mergeCell ref="C22:D22"/>
    <mergeCell ref="C31:D31"/>
    <mergeCell ref="D25:D26"/>
    <mergeCell ref="C25:C26"/>
    <mergeCell ref="F73:F74"/>
    <mergeCell ref="G73:G74"/>
    <mergeCell ref="G32:G33"/>
    <mergeCell ref="B32:B33"/>
    <mergeCell ref="C76:D76"/>
    <mergeCell ref="C80:D80"/>
    <mergeCell ref="C71:D71"/>
    <mergeCell ref="C43:D43"/>
    <mergeCell ref="C73:C74"/>
    <mergeCell ref="D73:D74"/>
    <mergeCell ref="C63:D63"/>
    <mergeCell ref="D56:D57"/>
    <mergeCell ref="C56:C57"/>
    <mergeCell ref="E56:E57"/>
    <mergeCell ref="F56:F57"/>
    <mergeCell ref="E32:E33"/>
    <mergeCell ref="F32:F33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70"/>
  <sheetViews>
    <sheetView showGridLines="0" rightToLeft="1" zoomScalePageLayoutView="0" workbookViewId="0" topLeftCell="A1">
      <selection activeCell="D6" sqref="D1:D16384"/>
    </sheetView>
  </sheetViews>
  <sheetFormatPr defaultColWidth="9.140625" defaultRowHeight="12.75"/>
  <cols>
    <col min="1" max="1" width="2.57421875" style="0" customWidth="1"/>
    <col min="2" max="2" width="2.00390625" style="0" customWidth="1"/>
    <col min="3" max="3" width="54.00390625" style="0" customWidth="1"/>
    <col min="4" max="4" width="17.8515625" style="0" customWidth="1"/>
    <col min="5" max="6" width="15.7109375" style="0" customWidth="1"/>
  </cols>
  <sheetData>
    <row r="1" spans="2:6" ht="24.75" customHeight="1">
      <c r="B1" s="299" t="s">
        <v>181</v>
      </c>
      <c r="C1" s="299"/>
      <c r="D1" s="299"/>
      <c r="E1" s="299"/>
      <c r="F1" s="299"/>
    </row>
    <row r="2" spans="2:6" ht="24.75" customHeight="1">
      <c r="B2" s="298" t="s">
        <v>340</v>
      </c>
      <c r="C2" s="298"/>
      <c r="D2" s="298"/>
      <c r="E2" s="298"/>
      <c r="F2" s="298"/>
    </row>
    <row r="3" spans="2:6" ht="24.75" customHeight="1" thickBot="1">
      <c r="B3" s="17"/>
      <c r="D3" s="321" t="s">
        <v>126</v>
      </c>
      <c r="E3" s="321"/>
      <c r="F3" s="321"/>
    </row>
    <row r="4" spans="2:6" ht="24.75" customHeight="1">
      <c r="B4" s="369" t="s">
        <v>281</v>
      </c>
      <c r="C4" s="370"/>
      <c r="D4" s="373" t="s">
        <v>282</v>
      </c>
      <c r="E4" s="328" t="s">
        <v>182</v>
      </c>
      <c r="F4" s="330" t="s">
        <v>183</v>
      </c>
    </row>
    <row r="5" spans="2:6" ht="24.75" customHeight="1" thickBot="1">
      <c r="B5" s="371"/>
      <c r="C5" s="372"/>
      <c r="D5" s="374"/>
      <c r="E5" s="329"/>
      <c r="F5" s="331"/>
    </row>
    <row r="6" spans="2:6" ht="24.75" customHeight="1">
      <c r="B6" s="360" t="s">
        <v>292</v>
      </c>
      <c r="C6" s="361"/>
      <c r="D6" s="111"/>
      <c r="E6" s="169"/>
      <c r="F6" s="113"/>
    </row>
    <row r="7" spans="2:6" ht="24.75" customHeight="1">
      <c r="B7" s="106"/>
      <c r="C7" s="107" t="s">
        <v>285</v>
      </c>
      <c r="D7" s="114">
        <v>28</v>
      </c>
      <c r="E7" s="115">
        <v>9836</v>
      </c>
      <c r="F7" s="177">
        <f>SUM(D7:E7)</f>
        <v>9864</v>
      </c>
    </row>
    <row r="8" spans="2:6" ht="24.75" customHeight="1">
      <c r="B8" s="106"/>
      <c r="C8" s="75" t="s">
        <v>284</v>
      </c>
      <c r="D8" s="116">
        <v>8238</v>
      </c>
      <c r="E8" s="117">
        <v>49289</v>
      </c>
      <c r="F8" s="177">
        <f>SUM(D8:E8)</f>
        <v>57527</v>
      </c>
    </row>
    <row r="9" spans="2:6" ht="24.75" customHeight="1">
      <c r="B9" s="106"/>
      <c r="C9" s="76" t="s">
        <v>283</v>
      </c>
      <c r="D9" s="116">
        <v>766</v>
      </c>
      <c r="E9" s="117">
        <v>6056</v>
      </c>
      <c r="F9" s="177">
        <f>SUM(D9:E9)</f>
        <v>6822</v>
      </c>
    </row>
    <row r="10" spans="2:6" ht="24.75" customHeight="1">
      <c r="B10" s="106"/>
      <c r="C10" s="76" t="s">
        <v>286</v>
      </c>
      <c r="D10" s="116">
        <v>251</v>
      </c>
      <c r="E10" s="117">
        <v>2258</v>
      </c>
      <c r="F10" s="177">
        <f>SUM(D10:E10)</f>
        <v>2509</v>
      </c>
    </row>
    <row r="11" spans="2:6" ht="24.75" customHeight="1">
      <c r="B11" s="106"/>
      <c r="C11" s="76" t="s">
        <v>291</v>
      </c>
      <c r="D11" s="116">
        <v>76</v>
      </c>
      <c r="E11" s="117">
        <v>20245</v>
      </c>
      <c r="F11" s="186">
        <f>SUM(D11:E11)</f>
        <v>20321</v>
      </c>
    </row>
    <row r="12" spans="2:6" ht="24.75" customHeight="1">
      <c r="B12" s="106"/>
      <c r="C12" s="76" t="s">
        <v>287</v>
      </c>
      <c r="D12" s="116">
        <v>1837</v>
      </c>
      <c r="E12" s="117">
        <v>18477</v>
      </c>
      <c r="F12" s="186">
        <f>SUM(D12:E12)</f>
        <v>20314</v>
      </c>
    </row>
    <row r="13" spans="2:6" ht="24.75" customHeight="1">
      <c r="B13" s="106"/>
      <c r="C13" s="76" t="s">
        <v>288</v>
      </c>
      <c r="D13" s="116">
        <v>1334</v>
      </c>
      <c r="E13" s="117">
        <v>24820</v>
      </c>
      <c r="F13" s="186">
        <f>SUM(D13:E13)</f>
        <v>26154</v>
      </c>
    </row>
    <row r="14" spans="2:6" ht="24.75" customHeight="1">
      <c r="B14" s="106"/>
      <c r="C14" s="76" t="s">
        <v>289</v>
      </c>
      <c r="D14" s="116">
        <v>5124</v>
      </c>
      <c r="E14" s="117">
        <v>26602</v>
      </c>
      <c r="F14" s="186">
        <f>SUM(D14:E14)</f>
        <v>31726</v>
      </c>
    </row>
    <row r="15" spans="2:6" ht="24.75" customHeight="1" thickBot="1">
      <c r="B15" s="106"/>
      <c r="C15" s="76" t="s">
        <v>290</v>
      </c>
      <c r="D15" s="116" t="s">
        <v>137</v>
      </c>
      <c r="E15" s="117">
        <v>12130</v>
      </c>
      <c r="F15" s="186">
        <f>SUM(D15:E15)</f>
        <v>12130</v>
      </c>
    </row>
    <row r="16" spans="2:6" ht="24.75" customHeight="1" thickBot="1">
      <c r="B16" s="110"/>
      <c r="C16" s="149" t="s">
        <v>293</v>
      </c>
      <c r="D16" s="120">
        <f>SUM(D7:D15)</f>
        <v>17654</v>
      </c>
      <c r="E16" s="121">
        <f>SUM(E7:E15)</f>
        <v>169713</v>
      </c>
      <c r="F16" s="122">
        <f>SUM(F7:F15)</f>
        <v>187367</v>
      </c>
    </row>
    <row r="17" spans="2:6" ht="24.75" customHeight="1">
      <c r="B17" s="317" t="s">
        <v>294</v>
      </c>
      <c r="C17" s="380"/>
      <c r="D17" s="137"/>
      <c r="E17" s="138"/>
      <c r="F17" s="139"/>
    </row>
    <row r="18" spans="2:6" ht="24.75" customHeight="1">
      <c r="B18" s="224"/>
      <c r="C18" s="282" t="s">
        <v>295</v>
      </c>
      <c r="D18" s="173">
        <v>1051</v>
      </c>
      <c r="E18" s="175">
        <v>8728</v>
      </c>
      <c r="F18" s="177">
        <f>SUM(D18:E18)</f>
        <v>9779</v>
      </c>
    </row>
    <row r="19" spans="2:6" ht="24.75" customHeight="1">
      <c r="B19" s="171"/>
      <c r="C19" s="76" t="s">
        <v>296</v>
      </c>
      <c r="D19" s="172">
        <v>1174</v>
      </c>
      <c r="E19" s="174">
        <v>4530</v>
      </c>
      <c r="F19" s="176">
        <f>SUM(D19:E19)</f>
        <v>5704</v>
      </c>
    </row>
    <row r="20" spans="2:6" ht="24.75" customHeight="1">
      <c r="B20" s="197"/>
      <c r="C20" s="283" t="s">
        <v>300</v>
      </c>
      <c r="D20" s="199">
        <v>3084</v>
      </c>
      <c r="E20" s="200">
        <v>27493</v>
      </c>
      <c r="F20" s="185">
        <f>SUM(D20:E20)</f>
        <v>30577</v>
      </c>
    </row>
    <row r="21" spans="2:6" ht="24.75" customHeight="1">
      <c r="B21" s="197"/>
      <c r="C21" s="76" t="s">
        <v>297</v>
      </c>
      <c r="D21" s="199">
        <v>1222</v>
      </c>
      <c r="E21" s="200">
        <v>100778</v>
      </c>
      <c r="F21" s="185">
        <f>SUM(D21:E21)</f>
        <v>102000</v>
      </c>
    </row>
    <row r="22" spans="2:6" ht="24.75" customHeight="1">
      <c r="B22" s="197"/>
      <c r="C22" s="76" t="s">
        <v>298</v>
      </c>
      <c r="D22" s="199">
        <v>7511</v>
      </c>
      <c r="E22" s="200">
        <v>83030</v>
      </c>
      <c r="F22" s="185">
        <f>SUM(D22:E22)</f>
        <v>90541</v>
      </c>
    </row>
    <row r="23" spans="2:6" ht="24.75" customHeight="1">
      <c r="B23" s="197"/>
      <c r="C23" s="76" t="s">
        <v>257</v>
      </c>
      <c r="D23" s="199">
        <v>1721</v>
      </c>
      <c r="E23" s="200">
        <v>4844</v>
      </c>
      <c r="F23" s="185">
        <f>SUM(D23:E23)</f>
        <v>6565</v>
      </c>
    </row>
    <row r="24" spans="2:6" ht="24.75" customHeight="1">
      <c r="B24" s="197"/>
      <c r="C24" s="76" t="s">
        <v>208</v>
      </c>
      <c r="D24" s="199" t="s">
        <v>137</v>
      </c>
      <c r="E24" s="200">
        <v>1392</v>
      </c>
      <c r="F24" s="185">
        <f>SUM(D24:E24)</f>
        <v>1392</v>
      </c>
    </row>
    <row r="25" spans="2:6" ht="24.75" customHeight="1">
      <c r="B25" s="197"/>
      <c r="C25" s="76" t="s">
        <v>185</v>
      </c>
      <c r="D25" s="284">
        <v>1305</v>
      </c>
      <c r="E25" s="200">
        <v>2978</v>
      </c>
      <c r="F25" s="185">
        <f>SUM(D25:E25)</f>
        <v>4283</v>
      </c>
    </row>
    <row r="26" spans="2:6" ht="24.75" customHeight="1">
      <c r="B26" s="197"/>
      <c r="C26" s="76" t="s">
        <v>301</v>
      </c>
      <c r="D26" s="187">
        <v>41</v>
      </c>
      <c r="E26" s="200">
        <v>214</v>
      </c>
      <c r="F26" s="185">
        <f>SUM(D26:E26)</f>
        <v>255</v>
      </c>
    </row>
    <row r="27" spans="2:6" ht="24.75" customHeight="1" thickBot="1">
      <c r="B27" s="197"/>
      <c r="C27" s="76" t="s">
        <v>299</v>
      </c>
      <c r="D27" s="199" t="s">
        <v>137</v>
      </c>
      <c r="E27" s="200">
        <v>2441</v>
      </c>
      <c r="F27" s="185">
        <f>SUM(D27:E27)</f>
        <v>2441</v>
      </c>
    </row>
    <row r="28" spans="2:6" ht="24.75" customHeight="1" thickBot="1">
      <c r="B28" s="110"/>
      <c r="C28" s="149" t="s">
        <v>293</v>
      </c>
      <c r="D28" s="120">
        <f>SUM(D18:D27)</f>
        <v>17109</v>
      </c>
      <c r="E28" s="121">
        <f>SUM(E18:E27)</f>
        <v>236428</v>
      </c>
      <c r="F28" s="122">
        <f>SUM(F18:F27)</f>
        <v>253537</v>
      </c>
    </row>
    <row r="29" spans="2:6" ht="24.75" customHeight="1">
      <c r="B29" s="317" t="s">
        <v>308</v>
      </c>
      <c r="C29" s="380"/>
      <c r="D29" s="137"/>
      <c r="E29" s="138"/>
      <c r="F29" s="139"/>
    </row>
    <row r="30" spans="2:6" ht="24.75" customHeight="1">
      <c r="B30" s="198"/>
      <c r="C30" s="89" t="s">
        <v>278</v>
      </c>
      <c r="D30" s="179">
        <v>236</v>
      </c>
      <c r="E30" s="180">
        <v>16978</v>
      </c>
      <c r="F30" s="182">
        <f>SUM(D30:E30)</f>
        <v>17214</v>
      </c>
    </row>
    <row r="31" spans="2:6" ht="24.75" customHeight="1">
      <c r="B31" s="197"/>
      <c r="C31" s="75" t="s">
        <v>207</v>
      </c>
      <c r="D31" s="285">
        <v>432</v>
      </c>
      <c r="E31" s="200">
        <v>4778</v>
      </c>
      <c r="F31" s="185">
        <f>SUM(D31:E31)</f>
        <v>5210</v>
      </c>
    </row>
    <row r="32" spans="2:6" ht="24.75" customHeight="1">
      <c r="B32" s="197"/>
      <c r="C32" s="76" t="s">
        <v>306</v>
      </c>
      <c r="D32" s="285">
        <v>10216</v>
      </c>
      <c r="E32" s="200">
        <v>73706</v>
      </c>
      <c r="F32" s="185">
        <f>SUM(D32:E32)</f>
        <v>83922</v>
      </c>
    </row>
    <row r="33" spans="2:6" ht="24.75" customHeight="1">
      <c r="B33" s="197"/>
      <c r="C33" s="76" t="s">
        <v>302</v>
      </c>
      <c r="D33" s="285">
        <v>609</v>
      </c>
      <c r="E33" s="277">
        <v>46666</v>
      </c>
      <c r="F33" s="185">
        <f>SUM(D33:E33)</f>
        <v>47275</v>
      </c>
    </row>
    <row r="34" spans="2:6" ht="24.75" customHeight="1">
      <c r="B34" s="197"/>
      <c r="C34" s="275" t="s">
        <v>396</v>
      </c>
      <c r="D34" s="285">
        <v>369</v>
      </c>
      <c r="E34" s="277">
        <v>14478</v>
      </c>
      <c r="F34" s="185">
        <f>SUM(D34:E34)</f>
        <v>14847</v>
      </c>
    </row>
    <row r="35" spans="2:6" ht="24.75" customHeight="1">
      <c r="B35" s="197"/>
      <c r="C35" s="76" t="s">
        <v>222</v>
      </c>
      <c r="D35" s="285">
        <v>1725</v>
      </c>
      <c r="E35" s="277">
        <v>7978</v>
      </c>
      <c r="F35" s="185">
        <f>SUM(D35:E35)</f>
        <v>9703</v>
      </c>
    </row>
    <row r="36" spans="2:6" ht="24.75" customHeight="1">
      <c r="B36" s="197"/>
      <c r="C36" s="76" t="s">
        <v>91</v>
      </c>
      <c r="D36" s="285">
        <v>139</v>
      </c>
      <c r="E36" s="200">
        <v>9356</v>
      </c>
      <c r="F36" s="185">
        <f>SUM(D36:E36)</f>
        <v>9495</v>
      </c>
    </row>
    <row r="37" spans="2:6" ht="24.75" customHeight="1">
      <c r="B37" s="197"/>
      <c r="C37" s="76" t="s">
        <v>303</v>
      </c>
      <c r="D37" s="285">
        <v>1</v>
      </c>
      <c r="E37" s="200">
        <v>17079</v>
      </c>
      <c r="F37" s="185">
        <f>SUM(D37:E37)</f>
        <v>17080</v>
      </c>
    </row>
    <row r="38" spans="2:6" ht="24.75" customHeight="1">
      <c r="B38" s="197"/>
      <c r="C38" s="76" t="s">
        <v>304</v>
      </c>
      <c r="D38" s="285" t="s">
        <v>137</v>
      </c>
      <c r="E38" s="200">
        <v>1385</v>
      </c>
      <c r="F38" s="185">
        <f>SUM(D38:E38)</f>
        <v>1385</v>
      </c>
    </row>
    <row r="39" spans="2:6" ht="24.75" customHeight="1">
      <c r="B39" s="197"/>
      <c r="C39" s="76" t="s">
        <v>305</v>
      </c>
      <c r="D39" s="285" t="s">
        <v>137</v>
      </c>
      <c r="E39" s="200">
        <v>2782</v>
      </c>
      <c r="F39" s="185">
        <f>SUM(D39:E39)</f>
        <v>2782</v>
      </c>
    </row>
    <row r="40" spans="2:6" ht="24.75" customHeight="1">
      <c r="B40" s="197"/>
      <c r="C40" s="76" t="s">
        <v>184</v>
      </c>
      <c r="D40" s="285">
        <v>4353</v>
      </c>
      <c r="E40" s="200">
        <v>16218</v>
      </c>
      <c r="F40" s="185">
        <f>SUM(D40:E40)</f>
        <v>20571</v>
      </c>
    </row>
    <row r="41" spans="2:6" ht="24.75" customHeight="1">
      <c r="B41" s="197"/>
      <c r="C41" s="76" t="s">
        <v>250</v>
      </c>
      <c r="D41" s="285" t="s">
        <v>137</v>
      </c>
      <c r="E41" s="200">
        <v>1000</v>
      </c>
      <c r="F41" s="185">
        <f>SUM(D41:E41)</f>
        <v>1000</v>
      </c>
    </row>
    <row r="42" spans="2:6" ht="24.75" customHeight="1">
      <c r="B42" s="197"/>
      <c r="C42" s="76" t="s">
        <v>275</v>
      </c>
      <c r="D42" s="285">
        <v>1291</v>
      </c>
      <c r="E42" s="200">
        <v>12204</v>
      </c>
      <c r="F42" s="185">
        <f>SUM(D42:E42)</f>
        <v>13495</v>
      </c>
    </row>
    <row r="43" spans="2:6" ht="24.75" customHeight="1">
      <c r="B43" s="197"/>
      <c r="C43" s="76" t="s">
        <v>12</v>
      </c>
      <c r="D43" s="285">
        <v>4</v>
      </c>
      <c r="E43" s="200">
        <v>328</v>
      </c>
      <c r="F43" s="185">
        <f>SUM(D43:E43)</f>
        <v>332</v>
      </c>
    </row>
    <row r="44" spans="2:6" ht="24.75" customHeight="1" thickBot="1">
      <c r="B44" s="197"/>
      <c r="C44" s="76" t="s">
        <v>307</v>
      </c>
      <c r="D44" s="285" t="s">
        <v>137</v>
      </c>
      <c r="E44" s="200">
        <v>6557</v>
      </c>
      <c r="F44" s="185">
        <f>SUM(D44:E44)</f>
        <v>6557</v>
      </c>
    </row>
    <row r="45" spans="2:6" ht="24.75" customHeight="1" thickBot="1">
      <c r="B45" s="110"/>
      <c r="C45" s="149" t="s">
        <v>293</v>
      </c>
      <c r="D45" s="120">
        <f>SUM(D30:D44)</f>
        <v>19375</v>
      </c>
      <c r="E45" s="121">
        <f>SUM(E30:E44)</f>
        <v>231493</v>
      </c>
      <c r="F45" s="122">
        <f>SUM(F30:F44)</f>
        <v>250868</v>
      </c>
    </row>
    <row r="46" spans="2:6" ht="24.75" customHeight="1">
      <c r="B46" s="317" t="s">
        <v>309</v>
      </c>
      <c r="C46" s="380"/>
      <c r="D46" s="137"/>
      <c r="E46" s="138"/>
      <c r="F46" s="139"/>
    </row>
    <row r="47" spans="2:6" ht="24.75" customHeight="1">
      <c r="B47" s="220"/>
      <c r="C47" s="20" t="s">
        <v>310</v>
      </c>
      <c r="D47" s="187">
        <v>7425</v>
      </c>
      <c r="E47" s="189">
        <v>63255</v>
      </c>
      <c r="F47" s="191">
        <f>SUM(D47:E47)</f>
        <v>70680</v>
      </c>
    </row>
    <row r="48" spans="2:6" ht="24.75" customHeight="1">
      <c r="B48" s="197"/>
      <c r="C48" s="76" t="s">
        <v>311</v>
      </c>
      <c r="D48" s="286">
        <v>1278</v>
      </c>
      <c r="E48" s="193">
        <v>26346</v>
      </c>
      <c r="F48" s="195">
        <f>SUM(D48:E48)</f>
        <v>27624</v>
      </c>
    </row>
    <row r="49" spans="2:6" ht="24.75" customHeight="1">
      <c r="B49" s="197"/>
      <c r="C49" s="76" t="s">
        <v>312</v>
      </c>
      <c r="D49" s="285">
        <v>35</v>
      </c>
      <c r="E49" s="200">
        <v>9296</v>
      </c>
      <c r="F49" s="185">
        <f>SUM(D49:E49)</f>
        <v>9331</v>
      </c>
    </row>
    <row r="50" spans="2:6" ht="24.75" customHeight="1">
      <c r="B50" s="197"/>
      <c r="C50" s="75" t="s">
        <v>134</v>
      </c>
      <c r="D50" s="285">
        <v>26</v>
      </c>
      <c r="E50" s="200">
        <v>487</v>
      </c>
      <c r="F50" s="185">
        <f>SUM(D50:E50)</f>
        <v>513</v>
      </c>
    </row>
    <row r="51" spans="2:6" ht="24.75" customHeight="1">
      <c r="B51" s="197"/>
      <c r="C51" s="75" t="s">
        <v>11</v>
      </c>
      <c r="D51" s="285">
        <v>39</v>
      </c>
      <c r="E51" s="200">
        <v>976</v>
      </c>
      <c r="F51" s="185">
        <f>SUM(D51:E51)</f>
        <v>1015</v>
      </c>
    </row>
    <row r="52" spans="2:6" ht="24.75" customHeight="1">
      <c r="B52" s="197"/>
      <c r="C52" s="76" t="s">
        <v>314</v>
      </c>
      <c r="D52" s="285">
        <v>2122</v>
      </c>
      <c r="E52" s="200">
        <v>6904</v>
      </c>
      <c r="F52" s="185">
        <f>SUM(D52:E52)</f>
        <v>9026</v>
      </c>
    </row>
    <row r="53" spans="2:6" ht="24.75" customHeight="1">
      <c r="B53" s="197"/>
      <c r="C53" s="92" t="s">
        <v>313</v>
      </c>
      <c r="D53" s="285">
        <v>1427</v>
      </c>
      <c r="E53" s="200">
        <v>7070</v>
      </c>
      <c r="F53" s="185">
        <f>SUM(D53:E53)</f>
        <v>8497</v>
      </c>
    </row>
    <row r="54" spans="2:6" ht="24.75" customHeight="1">
      <c r="B54" s="197"/>
      <c r="C54" s="76" t="s">
        <v>317</v>
      </c>
      <c r="D54" s="285">
        <v>4433</v>
      </c>
      <c r="E54" s="200">
        <v>43504</v>
      </c>
      <c r="F54" s="185">
        <f>SUM(D54:E54)</f>
        <v>47937</v>
      </c>
    </row>
    <row r="55" spans="2:6" ht="24.75" customHeight="1">
      <c r="B55" s="197"/>
      <c r="C55" s="76" t="s">
        <v>315</v>
      </c>
      <c r="D55" s="285">
        <v>581</v>
      </c>
      <c r="E55" s="200">
        <v>17291</v>
      </c>
      <c r="F55" s="185">
        <f>SUM(D55:E55)</f>
        <v>17872</v>
      </c>
    </row>
    <row r="56" spans="2:6" ht="24.75" customHeight="1">
      <c r="B56" s="197"/>
      <c r="C56" s="76" t="s">
        <v>316</v>
      </c>
      <c r="D56" s="285">
        <v>35</v>
      </c>
      <c r="E56" s="200">
        <v>19466</v>
      </c>
      <c r="F56" s="185">
        <f>SUM(D56:E56)</f>
        <v>19501</v>
      </c>
    </row>
    <row r="57" spans="2:6" ht="24.75" customHeight="1">
      <c r="B57" s="197"/>
      <c r="C57" s="76" t="s">
        <v>258</v>
      </c>
      <c r="D57" s="285">
        <v>1264</v>
      </c>
      <c r="E57" s="200">
        <v>43111</v>
      </c>
      <c r="F57" s="185">
        <f>SUM(D57:E57)</f>
        <v>44375</v>
      </c>
    </row>
    <row r="58" spans="2:6" ht="24.75" customHeight="1">
      <c r="B58" s="197"/>
      <c r="C58" s="82" t="s">
        <v>341</v>
      </c>
      <c r="D58" s="285">
        <v>7253</v>
      </c>
      <c r="E58" s="200">
        <v>16583</v>
      </c>
      <c r="F58" s="185">
        <f>SUM(D58:E58)</f>
        <v>23836</v>
      </c>
    </row>
    <row r="59" spans="2:6" ht="24.75" customHeight="1">
      <c r="B59" s="197"/>
      <c r="C59" s="398" t="s">
        <v>79</v>
      </c>
      <c r="D59" s="285">
        <v>253</v>
      </c>
      <c r="E59" s="200">
        <v>3007</v>
      </c>
      <c r="F59" s="185">
        <f>SUM(D59:E59)</f>
        <v>3260</v>
      </c>
    </row>
    <row r="60" spans="2:6" ht="24.75" customHeight="1">
      <c r="B60" s="197"/>
      <c r="C60" s="76" t="s">
        <v>259</v>
      </c>
      <c r="D60" s="285">
        <v>399</v>
      </c>
      <c r="E60" s="200">
        <v>5625</v>
      </c>
      <c r="F60" s="185">
        <f>SUM(D60:E60)</f>
        <v>6024</v>
      </c>
    </row>
    <row r="61" spans="2:6" ht="24.75" customHeight="1">
      <c r="B61" s="197"/>
      <c r="C61" s="76" t="s">
        <v>10</v>
      </c>
      <c r="D61" s="381" t="s">
        <v>137</v>
      </c>
      <c r="E61" s="377">
        <v>1468</v>
      </c>
      <c r="F61" s="362">
        <f>SUM(D61:E62)</f>
        <v>1468</v>
      </c>
    </row>
    <row r="62" spans="2:6" ht="24.75" customHeight="1">
      <c r="B62" s="197"/>
      <c r="C62" s="287" t="s">
        <v>319</v>
      </c>
      <c r="D62" s="382"/>
      <c r="E62" s="378"/>
      <c r="F62" s="379"/>
    </row>
    <row r="63" spans="2:6" ht="24.75" customHeight="1">
      <c r="B63" s="197"/>
      <c r="C63" s="76" t="s">
        <v>263</v>
      </c>
      <c r="D63" s="285">
        <v>77</v>
      </c>
      <c r="E63" s="200">
        <v>1608</v>
      </c>
      <c r="F63" s="185">
        <f>SUM(D63:E63)</f>
        <v>1685</v>
      </c>
    </row>
    <row r="64" spans="2:6" ht="24.75" customHeight="1">
      <c r="B64" s="197"/>
      <c r="C64" s="76" t="s">
        <v>233</v>
      </c>
      <c r="D64" s="285">
        <v>110</v>
      </c>
      <c r="E64" s="200">
        <v>23624</v>
      </c>
      <c r="F64" s="185">
        <f>SUM(D64:E64)</f>
        <v>23734</v>
      </c>
    </row>
    <row r="65" spans="2:6" ht="24.75" customHeight="1" thickBot="1">
      <c r="B65" s="197"/>
      <c r="C65" s="76" t="s">
        <v>320</v>
      </c>
      <c r="D65" s="285">
        <v>145</v>
      </c>
      <c r="E65" s="200">
        <v>3005</v>
      </c>
      <c r="F65" s="185">
        <f>SUM(D65:E65)</f>
        <v>3150</v>
      </c>
    </row>
    <row r="66" spans="2:6" ht="24.75" customHeight="1" thickBot="1">
      <c r="B66" s="110"/>
      <c r="C66" s="149" t="s">
        <v>293</v>
      </c>
      <c r="D66" s="120">
        <f>SUM(D47:D65)</f>
        <v>26902</v>
      </c>
      <c r="E66" s="121">
        <f>SUM(E47:E65)</f>
        <v>292626</v>
      </c>
      <c r="F66" s="122">
        <f>SUM(F47:F65)</f>
        <v>319528</v>
      </c>
    </row>
    <row r="67" spans="2:6" ht="24.75" customHeight="1" thickBot="1">
      <c r="B67" s="110"/>
      <c r="C67" s="149" t="s">
        <v>411</v>
      </c>
      <c r="D67" s="120">
        <f>SUM(D66,D45,D28,D16)</f>
        <v>81040</v>
      </c>
      <c r="E67" s="121">
        <f>SUM(E66:E66,E45,E28,E16)</f>
        <v>930260</v>
      </c>
      <c r="F67" s="122">
        <f>SUM(F66:F66,F45,F28,F16)</f>
        <v>1011300</v>
      </c>
    </row>
    <row r="68" spans="2:6" ht="24.75" customHeight="1" thickBot="1">
      <c r="B68" s="110"/>
      <c r="C68" s="149" t="s">
        <v>410</v>
      </c>
      <c r="D68" s="120"/>
      <c r="E68" s="121"/>
      <c r="F68" s="122">
        <v>267000</v>
      </c>
    </row>
    <row r="69" spans="2:6" ht="24.75" customHeight="1">
      <c r="B69" s="399" t="s">
        <v>412</v>
      </c>
      <c r="C69" s="399"/>
      <c r="D69" s="399"/>
      <c r="E69" s="399"/>
      <c r="F69" s="399"/>
    </row>
    <row r="70" spans="2:6" ht="24.75" customHeight="1">
      <c r="B70" s="400" t="s">
        <v>413</v>
      </c>
      <c r="C70" s="400"/>
      <c r="D70" s="400"/>
      <c r="E70" s="400"/>
      <c r="F70" s="400"/>
    </row>
  </sheetData>
  <sheetProtection/>
  <mergeCells count="16">
    <mergeCell ref="B69:F69"/>
    <mergeCell ref="B70:F70"/>
    <mergeCell ref="D61:D62"/>
    <mergeCell ref="E61:E62"/>
    <mergeCell ref="F61:F62"/>
    <mergeCell ref="F4:F5"/>
    <mergeCell ref="D3:F3"/>
    <mergeCell ref="B4:C5"/>
    <mergeCell ref="D4:D5"/>
    <mergeCell ref="B46:C46"/>
    <mergeCell ref="B29:C29"/>
    <mergeCell ref="B17:C17"/>
    <mergeCell ref="B6:C6"/>
    <mergeCell ref="B1:F1"/>
    <mergeCell ref="B2:F2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2012-07-11T08:58:13Z</dcterms:modified>
  <cp:category/>
  <cp:version/>
  <cp:contentType/>
  <cp:contentStatus/>
</cp:coreProperties>
</file>